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Q:\AWI\Stab\Komm\Produkte\AUE\NEU\WEB\Nachhaltige Entwicklung\"/>
    </mc:Choice>
  </mc:AlternateContent>
  <bookViews>
    <workbookView xWindow="-15" yWindow="-15" windowWidth="9570" windowHeight="12360"/>
  </bookViews>
  <sheets>
    <sheet name="Introduction" sheetId="6" r:id="rId1"/>
    <sheet name="Grille d'évaluation" sheetId="3" r:id="rId2"/>
    <sheet name="Résultat" sheetId="4" r:id="rId3"/>
  </sheets>
  <definedNames>
    <definedName name="_xlnm.Print_Area" localSheetId="1">'Grille d''évaluation'!$A$1:$G$178</definedName>
    <definedName name="_xlnm.Print_Area" localSheetId="0">Introduction!$A$1:$A$9</definedName>
    <definedName name="_xlnm.Print_Area" localSheetId="2">Résultat!$A$1:$V$67</definedName>
  </definedNames>
  <calcPr calcId="162913" refMode="R1C1"/>
</workbook>
</file>

<file path=xl/calcChain.xml><?xml version="1.0" encoding="utf-8"?>
<calcChain xmlns="http://schemas.openxmlformats.org/spreadsheetml/2006/main">
  <c r="H141" i="3" l="1"/>
  <c r="H140" i="3"/>
  <c r="H142" i="3"/>
  <c r="I139" i="3"/>
  <c r="E45" i="4" s="1"/>
  <c r="F45" i="4" s="1"/>
  <c r="H134" i="3"/>
  <c r="H133" i="3"/>
  <c r="H132" i="3"/>
  <c r="H135" i="3"/>
  <c r="H136" i="3"/>
  <c r="H137" i="3"/>
  <c r="H138" i="3"/>
  <c r="I131" i="3"/>
  <c r="E44" i="4" s="1"/>
  <c r="H44" i="4" s="1"/>
  <c r="H103" i="3"/>
  <c r="I102" i="3" s="1"/>
  <c r="E38" i="4" s="1"/>
  <c r="H104" i="3"/>
  <c r="H106" i="3"/>
  <c r="H107" i="3"/>
  <c r="H108" i="3"/>
  <c r="H109" i="3"/>
  <c r="I105" i="3"/>
  <c r="E39" i="4"/>
  <c r="Q39" i="4" s="1"/>
  <c r="H112" i="3"/>
  <c r="I110" i="3" s="1"/>
  <c r="H111" i="3"/>
  <c r="H113" i="3"/>
  <c r="H114" i="3"/>
  <c r="H115" i="3"/>
  <c r="E40" i="4"/>
  <c r="H117" i="3"/>
  <c r="I116" i="3" s="1"/>
  <c r="E41" i="4" s="1"/>
  <c r="H118" i="3"/>
  <c r="H119" i="3"/>
  <c r="H121" i="3"/>
  <c r="H122" i="3"/>
  <c r="H123" i="3"/>
  <c r="H124" i="3"/>
  <c r="I120" i="3"/>
  <c r="E42" i="4" s="1"/>
  <c r="H42" i="4" s="1"/>
  <c r="H127" i="3"/>
  <c r="H126" i="3"/>
  <c r="H128" i="3"/>
  <c r="H129" i="3"/>
  <c r="H130" i="3"/>
  <c r="I125" i="3"/>
  <c r="E43" i="4" s="1"/>
  <c r="H145" i="3"/>
  <c r="H144" i="3"/>
  <c r="H146" i="3"/>
  <c r="H147" i="3"/>
  <c r="H148" i="3"/>
  <c r="I143" i="3"/>
  <c r="E46" i="4" s="1"/>
  <c r="H46" i="4" s="1"/>
  <c r="H150" i="3"/>
  <c r="H151" i="3"/>
  <c r="I149" i="3"/>
  <c r="E47" i="4" s="1"/>
  <c r="G47" i="4" s="1"/>
  <c r="H153" i="3"/>
  <c r="H154" i="3"/>
  <c r="I152" i="3"/>
  <c r="E48" i="4" s="1"/>
  <c r="H156" i="3"/>
  <c r="I155" i="3" s="1"/>
  <c r="E49" i="4"/>
  <c r="G49" i="4" s="1"/>
  <c r="H158" i="3"/>
  <c r="I157" i="3" s="1"/>
  <c r="H159" i="3"/>
  <c r="E50" i="4"/>
  <c r="I50" i="4" s="1"/>
  <c r="H161" i="3"/>
  <c r="I160" i="3" s="1"/>
  <c r="E51" i="4" s="1"/>
  <c r="H162" i="3"/>
  <c r="H163" i="3"/>
  <c r="H165" i="3"/>
  <c r="H166" i="3"/>
  <c r="H167" i="3"/>
  <c r="H168" i="3"/>
  <c r="I164" i="3"/>
  <c r="E52" i="4" s="1"/>
  <c r="H170" i="3"/>
  <c r="H171" i="3"/>
  <c r="H172" i="3"/>
  <c r="H173" i="3"/>
  <c r="I169" i="3"/>
  <c r="E53" i="4"/>
  <c r="G53" i="4" s="1"/>
  <c r="H175" i="3"/>
  <c r="H176" i="3"/>
  <c r="H177" i="3"/>
  <c r="H178" i="3"/>
  <c r="I174" i="3"/>
  <c r="E54" i="4" s="1"/>
  <c r="I54" i="4" s="1"/>
  <c r="H33" i="3"/>
  <c r="H34" i="3"/>
  <c r="I32" i="3"/>
  <c r="E16" i="4" s="1"/>
  <c r="F16" i="4" s="1"/>
  <c r="H11" i="3"/>
  <c r="H12" i="3"/>
  <c r="I10" i="3"/>
  <c r="E10" i="4" s="1"/>
  <c r="H14" i="3"/>
  <c r="H15" i="3"/>
  <c r="H16" i="3"/>
  <c r="I13" i="3"/>
  <c r="E11" i="4" s="1"/>
  <c r="H19" i="3"/>
  <c r="H18" i="3"/>
  <c r="H20" i="3"/>
  <c r="H21" i="3"/>
  <c r="I17" i="3"/>
  <c r="E12" i="4"/>
  <c r="H23" i="3"/>
  <c r="I22" i="3" s="1"/>
  <c r="E13" i="4" s="1"/>
  <c r="H24" i="3"/>
  <c r="H25" i="3"/>
  <c r="H27" i="3"/>
  <c r="H28" i="3"/>
  <c r="I26" i="3"/>
  <c r="E14" i="4"/>
  <c r="H30" i="3"/>
  <c r="H31" i="3"/>
  <c r="I29" i="3"/>
  <c r="E15" i="4"/>
  <c r="H36" i="3"/>
  <c r="H37" i="3"/>
  <c r="H38" i="3"/>
  <c r="I35" i="3"/>
  <c r="E17" i="4" s="1"/>
  <c r="H40" i="3"/>
  <c r="H41" i="3"/>
  <c r="I39" i="3"/>
  <c r="E18" i="4" s="1"/>
  <c r="H43" i="3"/>
  <c r="H44" i="3"/>
  <c r="H45" i="3"/>
  <c r="I42" i="3"/>
  <c r="E19" i="4" s="1"/>
  <c r="H47" i="3"/>
  <c r="I46" i="3" s="1"/>
  <c r="E20" i="4" s="1"/>
  <c r="H48" i="3"/>
  <c r="H50" i="3"/>
  <c r="H51" i="3"/>
  <c r="H52" i="3"/>
  <c r="H53" i="3"/>
  <c r="I49" i="3"/>
  <c r="E21" i="4" s="1"/>
  <c r="H55" i="3"/>
  <c r="H56" i="3"/>
  <c r="I54" i="3"/>
  <c r="E22" i="4" s="1"/>
  <c r="H59" i="3"/>
  <c r="I58" i="3" s="1"/>
  <c r="E24" i="4" s="1"/>
  <c r="H60" i="3"/>
  <c r="H62" i="3"/>
  <c r="I61" i="3" s="1"/>
  <c r="E25" i="4" s="1"/>
  <c r="H63" i="3"/>
  <c r="H65" i="3"/>
  <c r="I64" i="3" s="1"/>
  <c r="E26" i="4" s="1"/>
  <c r="H66" i="3"/>
  <c r="H68" i="3"/>
  <c r="I67" i="3" s="1"/>
  <c r="E27" i="4" s="1"/>
  <c r="H70" i="3"/>
  <c r="I69" i="3"/>
  <c r="E28" i="4"/>
  <c r="I28" i="4" s="1"/>
  <c r="H72" i="3"/>
  <c r="H73" i="3"/>
  <c r="I71" i="3"/>
  <c r="E29" i="4"/>
  <c r="F29" i="4" s="1"/>
  <c r="H75" i="3"/>
  <c r="H76" i="3"/>
  <c r="I74" i="3"/>
  <c r="E30" i="4"/>
  <c r="H78" i="3"/>
  <c r="H79" i="3"/>
  <c r="H80" i="3"/>
  <c r="H81" i="3"/>
  <c r="I77" i="3"/>
  <c r="E31" i="4" s="1"/>
  <c r="H83" i="3"/>
  <c r="I82" i="3" s="1"/>
  <c r="E32" i="4" s="1"/>
  <c r="H84" i="3"/>
  <c r="H85" i="3"/>
  <c r="H87" i="3"/>
  <c r="I86" i="3" s="1"/>
  <c r="H88" i="3"/>
  <c r="E33" i="4"/>
  <c r="H90" i="3"/>
  <c r="H91" i="3"/>
  <c r="H92" i="3"/>
  <c r="H93" i="3"/>
  <c r="I89" i="3"/>
  <c r="E34" i="4" s="1"/>
  <c r="H95" i="3"/>
  <c r="H96" i="3"/>
  <c r="H97" i="3"/>
  <c r="I94" i="3"/>
  <c r="E35" i="4" s="1"/>
  <c r="H99" i="3"/>
  <c r="I98" i="3" s="1"/>
  <c r="E36" i="4" s="1"/>
  <c r="H100" i="3"/>
  <c r="C6" i="4"/>
  <c r="C5" i="4"/>
  <c r="C47" i="4"/>
  <c r="C42" i="4"/>
  <c r="C33" i="4"/>
  <c r="C31" i="4"/>
  <c r="F23" i="4"/>
  <c r="G23" i="4"/>
  <c r="H23" i="4"/>
  <c r="I23" i="4"/>
  <c r="J23" i="4"/>
  <c r="K23" i="4"/>
  <c r="L23" i="4"/>
  <c r="M23" i="4"/>
  <c r="O23" i="4"/>
  <c r="P23" i="4"/>
  <c r="Q23" i="4"/>
  <c r="R23" i="4"/>
  <c r="S23" i="4"/>
  <c r="T23" i="4"/>
  <c r="U23" i="4"/>
  <c r="V23" i="4"/>
  <c r="F37" i="4"/>
  <c r="G37" i="4"/>
  <c r="H37" i="4"/>
  <c r="I37" i="4"/>
  <c r="J37" i="4"/>
  <c r="K37" i="4"/>
  <c r="L37" i="4"/>
  <c r="M37" i="4"/>
  <c r="O37" i="4"/>
  <c r="P37" i="4"/>
  <c r="Q37" i="4"/>
  <c r="R37" i="4"/>
  <c r="S37" i="4"/>
  <c r="T37" i="4"/>
  <c r="U37" i="4"/>
  <c r="V37" i="4"/>
  <c r="C2" i="4"/>
  <c r="A38" i="4"/>
  <c r="A24" i="4"/>
  <c r="A10" i="4"/>
  <c r="C3" i="4"/>
  <c r="C4" i="4"/>
  <c r="Q33" i="4"/>
  <c r="C10" i="4"/>
  <c r="L10" i="4"/>
  <c r="M10" i="4"/>
  <c r="U10" i="4"/>
  <c r="C11" i="4"/>
  <c r="F11" i="4"/>
  <c r="G11" i="4"/>
  <c r="J11" i="4"/>
  <c r="K11" i="4"/>
  <c r="N11" i="4"/>
  <c r="O11" i="4"/>
  <c r="R11" i="4"/>
  <c r="S11" i="4"/>
  <c r="V11" i="4"/>
  <c r="C12" i="4"/>
  <c r="H12" i="4"/>
  <c r="I12" i="4"/>
  <c r="M12" i="4"/>
  <c r="P12" i="4"/>
  <c r="Q12" i="4"/>
  <c r="U12" i="4"/>
  <c r="C13" i="4"/>
  <c r="I14" i="4"/>
  <c r="J14" i="4"/>
  <c r="M14" i="4"/>
  <c r="Q14" i="4"/>
  <c r="R14" i="4"/>
  <c r="U14" i="4"/>
  <c r="H15" i="4"/>
  <c r="I15" i="4"/>
  <c r="L15" i="4"/>
  <c r="P15" i="4"/>
  <c r="Q15" i="4"/>
  <c r="T15" i="4"/>
  <c r="C16" i="4"/>
  <c r="K16" i="4"/>
  <c r="T16" i="4"/>
  <c r="C17" i="4"/>
  <c r="F17" i="4"/>
  <c r="H17" i="4"/>
  <c r="I17" i="4"/>
  <c r="L17" i="4"/>
  <c r="M17" i="4"/>
  <c r="N17" i="4"/>
  <c r="Q17" i="4"/>
  <c r="R17" i="4"/>
  <c r="T17" i="4"/>
  <c r="V17" i="4"/>
  <c r="C18" i="4"/>
  <c r="F18" i="4"/>
  <c r="H18" i="4"/>
  <c r="J18" i="4"/>
  <c r="K18" i="4"/>
  <c r="N18" i="4"/>
  <c r="O18" i="4"/>
  <c r="P18" i="4"/>
  <c r="S18" i="4"/>
  <c r="T18" i="4"/>
  <c r="V18" i="4"/>
  <c r="C19" i="4"/>
  <c r="F19" i="4"/>
  <c r="H19" i="4"/>
  <c r="I19" i="4"/>
  <c r="L19" i="4"/>
  <c r="M19" i="4"/>
  <c r="N19" i="4"/>
  <c r="Q19" i="4"/>
  <c r="R19" i="4"/>
  <c r="T19" i="4"/>
  <c r="V19" i="4"/>
  <c r="C20" i="4"/>
  <c r="F20" i="4"/>
  <c r="H20" i="4"/>
  <c r="J20" i="4"/>
  <c r="K20" i="4"/>
  <c r="N20" i="4"/>
  <c r="O20" i="4"/>
  <c r="P20" i="4"/>
  <c r="S20" i="4"/>
  <c r="T20" i="4"/>
  <c r="V20" i="4"/>
  <c r="C21" i="4"/>
  <c r="C22" i="4"/>
  <c r="C24" i="4"/>
  <c r="F24" i="4"/>
  <c r="H24" i="4"/>
  <c r="I24" i="4"/>
  <c r="L24" i="4"/>
  <c r="M24" i="4"/>
  <c r="N24" i="4"/>
  <c r="Q24" i="4"/>
  <c r="R24" i="4"/>
  <c r="T24" i="4"/>
  <c r="V24" i="4"/>
  <c r="C25" i="4"/>
  <c r="F25" i="4"/>
  <c r="N25" i="4"/>
  <c r="S25" i="4"/>
  <c r="C26" i="4"/>
  <c r="F26" i="4"/>
  <c r="H26" i="4"/>
  <c r="I26" i="4"/>
  <c r="J26" i="4"/>
  <c r="L26" i="4"/>
  <c r="M26" i="4"/>
  <c r="N26" i="4"/>
  <c r="P26" i="4"/>
  <c r="Q26" i="4"/>
  <c r="R26" i="4"/>
  <c r="T26" i="4"/>
  <c r="U26" i="4"/>
  <c r="V26" i="4"/>
  <c r="C27" i="4"/>
  <c r="C28" i="4"/>
  <c r="F28" i="4"/>
  <c r="L28" i="4"/>
  <c r="Q28" i="4"/>
  <c r="V28" i="4"/>
  <c r="C29" i="4"/>
  <c r="H29" i="4"/>
  <c r="N29" i="4"/>
  <c r="S29" i="4"/>
  <c r="C30" i="4"/>
  <c r="F30" i="4"/>
  <c r="L30" i="4"/>
  <c r="Q30" i="4"/>
  <c r="V30" i="4"/>
  <c r="G31" i="4"/>
  <c r="H31" i="4"/>
  <c r="I31" i="4"/>
  <c r="K31" i="4"/>
  <c r="L31" i="4"/>
  <c r="M31" i="4"/>
  <c r="O31" i="4"/>
  <c r="P31" i="4"/>
  <c r="Q31" i="4"/>
  <c r="S31" i="4"/>
  <c r="T31" i="4"/>
  <c r="U31" i="4"/>
  <c r="C32" i="4"/>
  <c r="C34" i="4"/>
  <c r="F34" i="4"/>
  <c r="H34" i="4"/>
  <c r="I34" i="4"/>
  <c r="J34" i="4"/>
  <c r="L34" i="4"/>
  <c r="M34" i="4"/>
  <c r="N34" i="4"/>
  <c r="P34" i="4"/>
  <c r="Q34" i="4"/>
  <c r="R34" i="4"/>
  <c r="T34" i="4"/>
  <c r="U34" i="4"/>
  <c r="V34" i="4"/>
  <c r="C35" i="4"/>
  <c r="F35" i="4"/>
  <c r="G35" i="4"/>
  <c r="H35" i="4"/>
  <c r="J35" i="4"/>
  <c r="K35" i="4"/>
  <c r="L35" i="4"/>
  <c r="N35" i="4"/>
  <c r="O35" i="4"/>
  <c r="P35" i="4"/>
  <c r="R35" i="4"/>
  <c r="S35" i="4"/>
  <c r="T35" i="4"/>
  <c r="V35" i="4"/>
  <c r="C36" i="4"/>
  <c r="F36" i="4"/>
  <c r="G36" i="4"/>
  <c r="H36" i="4"/>
  <c r="I36" i="4"/>
  <c r="J36" i="4"/>
  <c r="K36" i="4"/>
  <c r="L36" i="4"/>
  <c r="M36" i="4"/>
  <c r="N36" i="4"/>
  <c r="O36" i="4"/>
  <c r="P36" i="4"/>
  <c r="Q36" i="4"/>
  <c r="R36" i="4"/>
  <c r="S36" i="4"/>
  <c r="T36" i="4"/>
  <c r="U36" i="4"/>
  <c r="V36" i="4"/>
  <c r="C38" i="4"/>
  <c r="F38" i="4"/>
  <c r="G38" i="4"/>
  <c r="H38" i="4"/>
  <c r="I38" i="4"/>
  <c r="J38" i="4"/>
  <c r="K38" i="4"/>
  <c r="L38" i="4"/>
  <c r="M38" i="4"/>
  <c r="N38" i="4"/>
  <c r="O38" i="4"/>
  <c r="P38" i="4"/>
  <c r="Q38" i="4"/>
  <c r="R38" i="4"/>
  <c r="S38" i="4"/>
  <c r="T38" i="4"/>
  <c r="U38" i="4"/>
  <c r="V38" i="4"/>
  <c r="C39" i="4"/>
  <c r="G39" i="4"/>
  <c r="K39" i="4"/>
  <c r="O39" i="4"/>
  <c r="T39" i="4"/>
  <c r="C40" i="4"/>
  <c r="F40" i="4"/>
  <c r="G40" i="4"/>
  <c r="H40" i="4"/>
  <c r="I40" i="4"/>
  <c r="J40" i="4"/>
  <c r="K40" i="4"/>
  <c r="L40" i="4"/>
  <c r="M40" i="4"/>
  <c r="N40" i="4"/>
  <c r="O40" i="4"/>
  <c r="P40" i="4"/>
  <c r="Q40" i="4"/>
  <c r="R40" i="4"/>
  <c r="S40" i="4"/>
  <c r="T40" i="4"/>
  <c r="U40" i="4"/>
  <c r="V40" i="4"/>
  <c r="C41" i="4"/>
  <c r="G42" i="4"/>
  <c r="K42" i="4"/>
  <c r="O42" i="4"/>
  <c r="S42" i="4"/>
  <c r="C43" i="4"/>
  <c r="F43" i="4"/>
  <c r="G43" i="4"/>
  <c r="H43" i="4"/>
  <c r="I43" i="4"/>
  <c r="J43" i="4"/>
  <c r="K43" i="4"/>
  <c r="L43" i="4"/>
  <c r="M43" i="4"/>
  <c r="N43" i="4"/>
  <c r="O43" i="4"/>
  <c r="P43" i="4"/>
  <c r="Q43" i="4"/>
  <c r="R43" i="4"/>
  <c r="S43" i="4"/>
  <c r="T43" i="4"/>
  <c r="U43" i="4"/>
  <c r="V43" i="4"/>
  <c r="C44" i="4"/>
  <c r="G44" i="4"/>
  <c r="K44" i="4"/>
  <c r="O44" i="4"/>
  <c r="S44" i="4"/>
  <c r="C45" i="4"/>
  <c r="I45" i="4"/>
  <c r="M45" i="4"/>
  <c r="Q45" i="4"/>
  <c r="U45" i="4"/>
  <c r="C46" i="4"/>
  <c r="G46" i="4"/>
  <c r="K46" i="4"/>
  <c r="O46" i="4"/>
  <c r="S46" i="4"/>
  <c r="F47" i="4"/>
  <c r="I47" i="4"/>
  <c r="J47" i="4"/>
  <c r="M47" i="4"/>
  <c r="N47" i="4"/>
  <c r="Q47" i="4"/>
  <c r="R47" i="4"/>
  <c r="U47" i="4"/>
  <c r="V47" i="4"/>
  <c r="C48" i="4"/>
  <c r="F48" i="4"/>
  <c r="G48" i="4"/>
  <c r="H48" i="4"/>
  <c r="I48" i="4"/>
  <c r="J48" i="4"/>
  <c r="K48" i="4"/>
  <c r="L48" i="4"/>
  <c r="M48" i="4"/>
  <c r="N48" i="4"/>
  <c r="O48" i="4"/>
  <c r="P48" i="4"/>
  <c r="Q48" i="4"/>
  <c r="R48" i="4"/>
  <c r="S48" i="4"/>
  <c r="T48" i="4"/>
  <c r="U48" i="4"/>
  <c r="V48" i="4"/>
  <c r="C49" i="4"/>
  <c r="F49" i="4"/>
  <c r="J49" i="4"/>
  <c r="N49" i="4"/>
  <c r="R49" i="4"/>
  <c r="V49" i="4"/>
  <c r="C50" i="4"/>
  <c r="G50" i="4"/>
  <c r="H50" i="4"/>
  <c r="K50" i="4"/>
  <c r="L50" i="4"/>
  <c r="O50" i="4"/>
  <c r="P50" i="4"/>
  <c r="S50" i="4"/>
  <c r="T50" i="4"/>
  <c r="C51" i="4"/>
  <c r="C52" i="4"/>
  <c r="F52" i="4"/>
  <c r="G52" i="4"/>
  <c r="H52" i="4"/>
  <c r="I52" i="4"/>
  <c r="J52" i="4"/>
  <c r="K52" i="4"/>
  <c r="L52" i="4"/>
  <c r="M52" i="4"/>
  <c r="N52" i="4"/>
  <c r="O52" i="4"/>
  <c r="P52" i="4"/>
  <c r="Q52" i="4"/>
  <c r="R52" i="4"/>
  <c r="S52" i="4"/>
  <c r="T52" i="4"/>
  <c r="U52" i="4"/>
  <c r="V52" i="4"/>
  <c r="C53" i="4"/>
  <c r="F53" i="4"/>
  <c r="I53" i="4"/>
  <c r="J53" i="4"/>
  <c r="M53" i="4"/>
  <c r="N53" i="4"/>
  <c r="Q53" i="4"/>
  <c r="R53" i="4"/>
  <c r="U53" i="4"/>
  <c r="V53" i="4"/>
  <c r="C54" i="4"/>
  <c r="H54" i="4"/>
  <c r="L54" i="4"/>
  <c r="P54" i="4"/>
  <c r="T54" i="4"/>
  <c r="I22" i="4" l="1"/>
  <c r="M22" i="4"/>
  <c r="Q22" i="4"/>
  <c r="U22" i="4"/>
  <c r="G22" i="4"/>
  <c r="L22" i="4"/>
  <c r="R22" i="4"/>
  <c r="K22" i="4"/>
  <c r="S22" i="4"/>
  <c r="H22" i="4"/>
  <c r="V22" i="4"/>
  <c r="J22" i="4"/>
  <c r="F22" i="4"/>
  <c r="N22" i="4"/>
  <c r="T22" i="4"/>
  <c r="O22" i="4"/>
  <c r="P22" i="4"/>
  <c r="I41" i="4"/>
  <c r="M41" i="4"/>
  <c r="Q41" i="4"/>
  <c r="U41" i="4"/>
  <c r="H41" i="4"/>
  <c r="L41" i="4"/>
  <c r="T41" i="4"/>
  <c r="F41" i="4"/>
  <c r="J41" i="4"/>
  <c r="N41" i="4"/>
  <c r="R41" i="4"/>
  <c r="V41" i="4"/>
  <c r="G41" i="4"/>
  <c r="K41" i="4"/>
  <c r="O41" i="4"/>
  <c r="S41" i="4"/>
  <c r="P41" i="4"/>
  <c r="G51" i="4"/>
  <c r="K51" i="4"/>
  <c r="O51" i="4"/>
  <c r="S51" i="4"/>
  <c r="L51" i="4"/>
  <c r="T51" i="4"/>
  <c r="I51" i="4"/>
  <c r="M51" i="4"/>
  <c r="Q51" i="4"/>
  <c r="U51" i="4"/>
  <c r="N51" i="4"/>
  <c r="V51" i="4"/>
  <c r="H51" i="4"/>
  <c r="P51" i="4"/>
  <c r="F51" i="4"/>
  <c r="J51" i="4"/>
  <c r="R51" i="4"/>
  <c r="I32" i="4"/>
  <c r="M32" i="4"/>
  <c r="Q32" i="4"/>
  <c r="U32" i="4"/>
  <c r="K32" i="4"/>
  <c r="P32" i="4"/>
  <c r="V32" i="4"/>
  <c r="H32" i="4"/>
  <c r="N32" i="4"/>
  <c r="S32" i="4"/>
  <c r="J32" i="4"/>
  <c r="T32" i="4"/>
  <c r="G32" i="4"/>
  <c r="L32" i="4"/>
  <c r="R32" i="4"/>
  <c r="F32" i="4"/>
  <c r="O32" i="4"/>
  <c r="I27" i="4"/>
  <c r="M27" i="4"/>
  <c r="Q27" i="4"/>
  <c r="U27" i="4"/>
  <c r="J27" i="4"/>
  <c r="O27" i="4"/>
  <c r="T27" i="4"/>
  <c r="G27" i="4"/>
  <c r="L27" i="4"/>
  <c r="R27" i="4"/>
  <c r="N27" i="4"/>
  <c r="F27" i="4"/>
  <c r="K27" i="4"/>
  <c r="P27" i="4"/>
  <c r="V27" i="4"/>
  <c r="C75" i="4"/>
  <c r="B24" i="4" s="1"/>
  <c r="B75" i="4" s="1"/>
  <c r="H27" i="4"/>
  <c r="S27" i="4"/>
  <c r="G21" i="4"/>
  <c r="K21" i="4"/>
  <c r="O21" i="4"/>
  <c r="S21" i="4"/>
  <c r="J21" i="4"/>
  <c r="P21" i="4"/>
  <c r="U21" i="4"/>
  <c r="I21" i="4"/>
  <c r="Q21" i="4"/>
  <c r="F21" i="4"/>
  <c r="M21" i="4"/>
  <c r="N21" i="4"/>
  <c r="L21" i="4"/>
  <c r="R21" i="4"/>
  <c r="T21" i="4"/>
  <c r="H21" i="4"/>
  <c r="V21" i="4"/>
  <c r="H13" i="4"/>
  <c r="L13" i="4"/>
  <c r="P13" i="4"/>
  <c r="T13" i="4"/>
  <c r="I13" i="4"/>
  <c r="M13" i="4"/>
  <c r="Q13" i="4"/>
  <c r="U13" i="4"/>
  <c r="G13" i="4"/>
  <c r="O13" i="4"/>
  <c r="N13" i="4"/>
  <c r="J13" i="4"/>
  <c r="F13" i="4"/>
  <c r="R13" i="4"/>
  <c r="S13" i="4"/>
  <c r="K13" i="4"/>
  <c r="V13" i="4"/>
  <c r="S33" i="4"/>
  <c r="O33" i="4"/>
  <c r="K33" i="4"/>
  <c r="G33" i="4"/>
  <c r="V33" i="4"/>
  <c r="R33" i="4"/>
  <c r="N33" i="4"/>
  <c r="J33" i="4"/>
  <c r="F33" i="4"/>
  <c r="P33" i="4"/>
  <c r="H33" i="4"/>
  <c r="G30" i="4"/>
  <c r="K30" i="4"/>
  <c r="O30" i="4"/>
  <c r="S30" i="4"/>
  <c r="I25" i="4"/>
  <c r="M25" i="4"/>
  <c r="G25" i="4"/>
  <c r="L25" i="4"/>
  <c r="Q25" i="4"/>
  <c r="U25" i="4"/>
  <c r="U49" i="4"/>
  <c r="Q49" i="4"/>
  <c r="M49" i="4"/>
  <c r="I49" i="4"/>
  <c r="V46" i="4"/>
  <c r="R46" i="4"/>
  <c r="N46" i="4"/>
  <c r="J46" i="4"/>
  <c r="T45" i="4"/>
  <c r="P45" i="4"/>
  <c r="L45" i="4"/>
  <c r="H45" i="4"/>
  <c r="V44" i="4"/>
  <c r="R44" i="4"/>
  <c r="N44" i="4"/>
  <c r="J44" i="4"/>
  <c r="F44" i="4"/>
  <c r="V42" i="4"/>
  <c r="R42" i="4"/>
  <c r="N42" i="4"/>
  <c r="J42" i="4"/>
  <c r="F42" i="4"/>
  <c r="S39" i="4"/>
  <c r="J39" i="4"/>
  <c r="L29" i="4"/>
  <c r="U28" i="4"/>
  <c r="P28" i="4"/>
  <c r="J28" i="4"/>
  <c r="K25" i="4"/>
  <c r="S16" i="4"/>
  <c r="G16" i="4"/>
  <c r="C74" i="4"/>
  <c r="B10" i="4" s="1"/>
  <c r="F10" i="4"/>
  <c r="J10" i="4"/>
  <c r="N10" i="4"/>
  <c r="R10" i="4"/>
  <c r="V10" i="4"/>
  <c r="G10" i="4"/>
  <c r="K10" i="4"/>
  <c r="O10" i="4"/>
  <c r="S10" i="4"/>
  <c r="I10" i="4"/>
  <c r="Q10" i="4"/>
  <c r="R54" i="4"/>
  <c r="J54" i="4"/>
  <c r="P53" i="4"/>
  <c r="R50" i="4"/>
  <c r="J50" i="4"/>
  <c r="T49" i="4"/>
  <c r="L49" i="4"/>
  <c r="P47" i="4"/>
  <c r="L47" i="4"/>
  <c r="H47" i="4"/>
  <c r="U46" i="4"/>
  <c r="Q46" i="4"/>
  <c r="M46" i="4"/>
  <c r="I46" i="4"/>
  <c r="S45" i="4"/>
  <c r="O45" i="4"/>
  <c r="K45" i="4"/>
  <c r="G45" i="4"/>
  <c r="U44" i="4"/>
  <c r="Q44" i="4"/>
  <c r="M44" i="4"/>
  <c r="I44" i="4"/>
  <c r="U42" i="4"/>
  <c r="Q42" i="4"/>
  <c r="M42" i="4"/>
  <c r="I42" i="4"/>
  <c r="V39" i="4"/>
  <c r="R39" i="4"/>
  <c r="M39" i="4"/>
  <c r="I39" i="4"/>
  <c r="T30" i="4"/>
  <c r="N30" i="4"/>
  <c r="I30" i="4"/>
  <c r="V29" i="4"/>
  <c r="P29" i="4"/>
  <c r="K29" i="4"/>
  <c r="T28" i="4"/>
  <c r="N28" i="4"/>
  <c r="V25" i="4"/>
  <c r="P25" i="4"/>
  <c r="J25" i="4"/>
  <c r="O16" i="4"/>
  <c r="T10" i="4"/>
  <c r="H10" i="4"/>
  <c r="L33" i="4"/>
  <c r="U33" i="4"/>
  <c r="G26" i="4"/>
  <c r="K26" i="4"/>
  <c r="O26" i="4"/>
  <c r="S26" i="4"/>
  <c r="G24" i="4"/>
  <c r="K24" i="4"/>
  <c r="O24" i="4"/>
  <c r="S24" i="4"/>
  <c r="J24" i="4"/>
  <c r="P24" i="4"/>
  <c r="U24" i="4"/>
  <c r="I20" i="4"/>
  <c r="M20" i="4"/>
  <c r="Q20" i="4"/>
  <c r="U20" i="4"/>
  <c r="G20" i="4"/>
  <c r="L20" i="4"/>
  <c r="R20" i="4"/>
  <c r="G17" i="4"/>
  <c r="K17" i="4"/>
  <c r="O17" i="4"/>
  <c r="S17" i="4"/>
  <c r="J17" i="4"/>
  <c r="P17" i="4"/>
  <c r="U17" i="4"/>
  <c r="F15" i="4"/>
  <c r="J15" i="4"/>
  <c r="N15" i="4"/>
  <c r="R15" i="4"/>
  <c r="V15" i="4"/>
  <c r="G15" i="4"/>
  <c r="K15" i="4"/>
  <c r="O15" i="4"/>
  <c r="S15" i="4"/>
  <c r="M15" i="4"/>
  <c r="U15" i="4"/>
  <c r="G14" i="4"/>
  <c r="K14" i="4"/>
  <c r="O14" i="4"/>
  <c r="S14" i="4"/>
  <c r="H14" i="4"/>
  <c r="L14" i="4"/>
  <c r="P14" i="4"/>
  <c r="T14" i="4"/>
  <c r="F14" i="4"/>
  <c r="N14" i="4"/>
  <c r="V14" i="4"/>
  <c r="I29" i="4"/>
  <c r="M29" i="4"/>
  <c r="Q29" i="4"/>
  <c r="U29" i="4"/>
  <c r="G28" i="4"/>
  <c r="K28" i="4"/>
  <c r="O28" i="4"/>
  <c r="S28" i="4"/>
  <c r="H16" i="4"/>
  <c r="L16" i="4"/>
  <c r="P16" i="4"/>
  <c r="I16" i="4"/>
  <c r="M16" i="4"/>
  <c r="Q16" i="4"/>
  <c r="U16" i="4"/>
  <c r="J16" i="4"/>
  <c r="R16" i="4"/>
  <c r="S54" i="4"/>
  <c r="O54" i="4"/>
  <c r="K54" i="4"/>
  <c r="G54" i="4"/>
  <c r="F46" i="4"/>
  <c r="N39" i="4"/>
  <c r="F39" i="4"/>
  <c r="U30" i="4"/>
  <c r="P30" i="4"/>
  <c r="J30" i="4"/>
  <c r="R29" i="4"/>
  <c r="G29" i="4"/>
  <c r="R25" i="4"/>
  <c r="I33" i="4"/>
  <c r="T33" i="4"/>
  <c r="V54" i="4"/>
  <c r="N54" i="4"/>
  <c r="F54" i="4"/>
  <c r="T53" i="4"/>
  <c r="L53" i="4"/>
  <c r="H53" i="4"/>
  <c r="V50" i="4"/>
  <c r="N50" i="4"/>
  <c r="F50" i="4"/>
  <c r="P49" i="4"/>
  <c r="H49" i="4"/>
  <c r="T47" i="4"/>
  <c r="U54" i="4"/>
  <c r="Q54" i="4"/>
  <c r="M54" i="4"/>
  <c r="S53" i="4"/>
  <c r="O53" i="4"/>
  <c r="K53" i="4"/>
  <c r="U50" i="4"/>
  <c r="Q50" i="4"/>
  <c r="M50" i="4"/>
  <c r="S49" i="4"/>
  <c r="O49" i="4"/>
  <c r="K49" i="4"/>
  <c r="S47" i="4"/>
  <c r="O47" i="4"/>
  <c r="K47" i="4"/>
  <c r="T46" i="4"/>
  <c r="P46" i="4"/>
  <c r="L46" i="4"/>
  <c r="V45" i="4"/>
  <c r="R45" i="4"/>
  <c r="N45" i="4"/>
  <c r="J45" i="4"/>
  <c r="T44" i="4"/>
  <c r="P44" i="4"/>
  <c r="L44" i="4"/>
  <c r="T42" i="4"/>
  <c r="P42" i="4"/>
  <c r="L42" i="4"/>
  <c r="U39" i="4"/>
  <c r="P39" i="4"/>
  <c r="L39" i="4"/>
  <c r="H39" i="4"/>
  <c r="R30" i="4"/>
  <c r="M30" i="4"/>
  <c r="H30" i="4"/>
  <c r="T29" i="4"/>
  <c r="O29" i="4"/>
  <c r="J29" i="4"/>
  <c r="R28" i="4"/>
  <c r="M28" i="4"/>
  <c r="H28" i="4"/>
  <c r="T25" i="4"/>
  <c r="O25" i="4"/>
  <c r="H25" i="4"/>
  <c r="V16" i="4"/>
  <c r="N16" i="4"/>
  <c r="P10" i="4"/>
  <c r="M33" i="4"/>
  <c r="I35" i="4"/>
  <c r="M35" i="4"/>
  <c r="Q35" i="4"/>
  <c r="U35" i="4"/>
  <c r="G34" i="4"/>
  <c r="K34" i="4"/>
  <c r="O34" i="4"/>
  <c r="S34" i="4"/>
  <c r="F31" i="4"/>
  <c r="J31" i="4"/>
  <c r="N31" i="4"/>
  <c r="R31" i="4"/>
  <c r="V31" i="4"/>
  <c r="G19" i="4"/>
  <c r="K19" i="4"/>
  <c r="O19" i="4"/>
  <c r="S19" i="4"/>
  <c r="J19" i="4"/>
  <c r="P19" i="4"/>
  <c r="U19" i="4"/>
  <c r="I18" i="4"/>
  <c r="M18" i="4"/>
  <c r="Q18" i="4"/>
  <c r="U18" i="4"/>
  <c r="G18" i="4"/>
  <c r="L18" i="4"/>
  <c r="R18" i="4"/>
  <c r="F12" i="4"/>
  <c r="J12" i="4"/>
  <c r="N12" i="4"/>
  <c r="R12" i="4"/>
  <c r="V12" i="4"/>
  <c r="G12" i="4"/>
  <c r="K12" i="4"/>
  <c r="O12" i="4"/>
  <c r="S12" i="4"/>
  <c r="L12" i="4"/>
  <c r="T12" i="4"/>
  <c r="C76" i="4"/>
  <c r="B38" i="4" s="1"/>
  <c r="B76" i="4" s="1"/>
  <c r="H11" i="4"/>
  <c r="L11" i="4"/>
  <c r="P11" i="4"/>
  <c r="T11" i="4"/>
  <c r="I11" i="4"/>
  <c r="M11" i="4"/>
  <c r="Q11" i="4"/>
  <c r="U11" i="4"/>
  <c r="C73" i="4" l="1"/>
  <c r="B55" i="4" s="1"/>
  <c r="B77" i="4" s="1"/>
  <c r="B74" i="4"/>
  <c r="F63" i="4" l="1"/>
  <c r="I63" i="4" s="1"/>
  <c r="F59" i="4"/>
  <c r="I58" i="4" s="1"/>
  <c r="F61" i="4"/>
  <c r="I60" i="4" s="1"/>
</calcChain>
</file>

<file path=xl/comments1.xml><?xml version="1.0" encoding="utf-8"?>
<comments xmlns="http://schemas.openxmlformats.org/spreadsheetml/2006/main">
  <authors>
    <author>Irene Roth</author>
  </authors>
  <commentList>
    <comment ref="C4" authorId="0" shapeId="0">
      <text>
        <r>
          <rPr>
            <sz val="10"/>
            <color indexed="81"/>
            <rFont val="Tahoma"/>
            <family val="2"/>
          </rPr>
          <t>La base comparative (référence) généralement choisie pour l’évaluation est la situation actuelle ou l’évolution à laquelle il faut s’attendre si le projet n’est pas réalisé</t>
        </r>
      </text>
    </comment>
  </commentList>
</comments>
</file>

<file path=xl/comments2.xml><?xml version="1.0" encoding="utf-8"?>
<comments xmlns="http://schemas.openxmlformats.org/spreadsheetml/2006/main">
  <authors>
    <author>Irene Roth</author>
  </authors>
  <commentList>
    <comment ref="I58" authorId="0" shapeId="0">
      <text>
        <r>
          <rPr>
            <sz val="8"/>
            <color indexed="81"/>
            <rFont val="Tahoma"/>
          </rPr>
          <t>Moyenne globale négative</t>
        </r>
      </text>
    </comment>
    <comment ref="I60" authorId="0" shapeId="0">
      <text>
        <r>
          <rPr>
            <sz val="8"/>
            <color indexed="81"/>
            <rFont val="Tahoma"/>
          </rPr>
          <t>Moyenne globale positive ou nulle; une ou deux dimensions négatives</t>
        </r>
      </text>
    </comment>
    <comment ref="I63" authorId="0" shapeId="0">
      <text>
        <r>
          <rPr>
            <sz val="8"/>
            <color indexed="81"/>
            <rFont val="Tahoma"/>
          </rPr>
          <t>Moyenne globale positive; toutes les dimensions positives ou nulles</t>
        </r>
      </text>
    </comment>
  </commentList>
</comments>
</file>

<file path=xl/sharedStrings.xml><?xml version="1.0" encoding="utf-8"?>
<sst xmlns="http://schemas.openxmlformats.org/spreadsheetml/2006/main" count="210" uniqueCount="203">
  <si>
    <t>Wert</t>
  </si>
  <si>
    <t>-2</t>
  </si>
  <si>
    <t>Know-how</t>
  </si>
  <si>
    <t>Dimension</t>
  </si>
  <si>
    <t>Durchschnitt</t>
  </si>
  <si>
    <t>La boussole bernoise du développement durable</t>
  </si>
  <si>
    <t>http://www.be.ch/boussole</t>
  </si>
  <si>
    <t>Mode d'emploi</t>
  </si>
  <si>
    <t>Contact</t>
  </si>
  <si>
    <t>info.ocee@bve.be.ch</t>
  </si>
  <si>
    <t>http://www.be.ch/ocee</t>
  </si>
  <si>
    <t>OCEE / 2008</t>
  </si>
  <si>
    <t>Boussole bernoise du développement durable: Grille d'évaluation</t>
  </si>
  <si>
    <t>Nom du projet :</t>
  </si>
  <si>
    <t>Evaluation effectuée par :</t>
  </si>
  <si>
    <t>Date :</t>
  </si>
  <si>
    <t>ENVIRONNEMENT</t>
  </si>
  <si>
    <t>ÉCONOMIE</t>
  </si>
  <si>
    <t>SOCIÉTÉ</t>
  </si>
  <si>
    <t xml:space="preserve">Gestion de l’eau </t>
  </si>
  <si>
    <t>Qualité de l’eau</t>
  </si>
  <si>
    <t>Consommation du sol</t>
  </si>
  <si>
    <t>Qualité du sol</t>
  </si>
  <si>
    <t>Consommation des matières premières: flux des matériaux</t>
  </si>
  <si>
    <t>Consommation des matières premières: recyclage des matériaux</t>
  </si>
  <si>
    <t xml:space="preserve">Qualité des matériaux </t>
  </si>
  <si>
    <t xml:space="preserve">Diversité biologique </t>
  </si>
  <si>
    <t>Espace naturel</t>
  </si>
  <si>
    <t>Qualité de l’air</t>
  </si>
  <si>
    <t xml:space="preserve">Climat </t>
  </si>
  <si>
    <t xml:space="preserve">Consommation d’énergie </t>
  </si>
  <si>
    <t>Qualité de l’énergie</t>
  </si>
  <si>
    <t>Revenu</t>
  </si>
  <si>
    <t>Coût de la vie</t>
  </si>
  <si>
    <t xml:space="preserve">Places de travail </t>
  </si>
  <si>
    <t xml:space="preserve">Investissements: nouveaux  </t>
  </si>
  <si>
    <t xml:space="preserve">Investissements: maintien du patrimoine </t>
  </si>
  <si>
    <t xml:space="preserve">Promotion économique </t>
  </si>
  <si>
    <t>Vérité des coûts</t>
  </si>
  <si>
    <t>Efficacité des ressources</t>
  </si>
  <si>
    <t>Structure économique</t>
  </si>
  <si>
    <t>Charge fiscale</t>
  </si>
  <si>
    <t>Finances publiques</t>
  </si>
  <si>
    <t>Innovations</t>
  </si>
  <si>
    <t>Qualité du paysage</t>
  </si>
  <si>
    <t>Qualité du logement</t>
  </si>
  <si>
    <t xml:space="preserve">Qualité de l’habitat </t>
  </si>
  <si>
    <t>Mobilité</t>
  </si>
  <si>
    <t>Santé</t>
  </si>
  <si>
    <t>Sécurité</t>
  </si>
  <si>
    <t>Participation</t>
  </si>
  <si>
    <t>Intégration</t>
  </si>
  <si>
    <t>Communauté</t>
  </si>
  <si>
    <t>Répartition des revenus et de la fortune</t>
  </si>
  <si>
    <t>Egalité des chances</t>
  </si>
  <si>
    <t>Coopération suprarégionale</t>
  </si>
  <si>
    <t>Loisirs</t>
  </si>
  <si>
    <t>Culture</t>
  </si>
  <si>
    <t xml:space="preserve">Formation </t>
  </si>
  <si>
    <t xml:space="preserve">Sécurité sociale </t>
  </si>
  <si>
    <t>Boussole bernoise du développement durable: Résultat</t>
  </si>
  <si>
    <t>Projet :</t>
  </si>
  <si>
    <t>Moyenne</t>
  </si>
  <si>
    <t>Champ thématique</t>
  </si>
  <si>
    <t>Environnement</t>
  </si>
  <si>
    <t>Société</t>
  </si>
  <si>
    <t>Consommation des matières premières: recyclage</t>
  </si>
  <si>
    <t>Diminution de la consommation en eau</t>
  </si>
  <si>
    <t>Diminution de la quantité d’eaux usées</t>
  </si>
  <si>
    <t>Diminution des concentrations de substances polluantes</t>
  </si>
  <si>
    <t>Diminution des concentrations de substances nutritives</t>
  </si>
  <si>
    <t>Diminution des pollutions microbiologiques</t>
  </si>
  <si>
    <t>Diminution de l’imperméabilisation du sol</t>
  </si>
  <si>
    <t>Diminution de la surface d’habitation par personne</t>
  </si>
  <si>
    <t>Augmentation du développement intérieur (croissance à l’intérieure de la zone d’agglomération existante)</t>
  </si>
  <si>
    <t>Diminution de l’érosion du sol</t>
  </si>
  <si>
    <t>Diminution du compactage du sol</t>
  </si>
  <si>
    <t>Augmentation de la part de déchets organiques recyclés</t>
  </si>
  <si>
    <t>Augmentation de la part de matières premières renouvelables dans la consommation globale</t>
  </si>
  <si>
    <t xml:space="preserve">Amélioration des habitats des espèces rares et menacées </t>
  </si>
  <si>
    <t>Amélioration et protection préventive des habitats des espèces courantes</t>
  </si>
  <si>
    <t>Amélioration de la qualité des lacs et cours d’eau comme habitat (y c. maintien de débits résiduels suffisants)</t>
  </si>
  <si>
    <t xml:space="preserve">Accroissement de la proportion de surfaces proches de l’état naturel </t>
  </si>
  <si>
    <t>Diminution des charges d’immission des poussières fines en suspension (PM10)</t>
  </si>
  <si>
    <t>Diminution des charges d’immissions d’ozone</t>
  </si>
  <si>
    <t>Diminution des charges d’immission d'oxydes d’azote (NOx)</t>
  </si>
  <si>
    <r>
      <t>Diminution des émissions de CO</t>
    </r>
    <r>
      <rPr>
        <vertAlign val="subscript"/>
        <sz val="12"/>
        <rFont val="Arial"/>
        <family val="2"/>
      </rPr>
      <t>2</t>
    </r>
  </si>
  <si>
    <t>Diminution de la consommation stationnaire d’énergie</t>
  </si>
  <si>
    <t>Diminution de la consommation d’énergie pour les transports</t>
  </si>
  <si>
    <t>Augmentation de l’efficacité de l’utilisation stationnaire de l’énergie</t>
  </si>
  <si>
    <t>Augmentation de l’efficacité de l’utilisation de l’énergie dans les transports</t>
  </si>
  <si>
    <t>Augmentation de la part d’énergies renouvelables dans la consommation globale</t>
  </si>
  <si>
    <t>Augmentation du niveau moyen des salaires</t>
  </si>
  <si>
    <t>Augmentation du revenu moyen disponible</t>
  </si>
  <si>
    <t>Baisse du niveau des prix des biens de consommation</t>
  </si>
  <si>
    <t>Baisse du niveau des loyers</t>
  </si>
  <si>
    <t>Création de places de travail</t>
  </si>
  <si>
    <t>Réduction du chômage</t>
  </si>
  <si>
    <t>Développement de l’infrastructure locale: dessertes physiques (transports, télécommunication, énergie, eau etc.)</t>
  </si>
  <si>
    <t>Entretien et investissements de remplacement pour l’infrastructure locale</t>
  </si>
  <si>
    <t>Augmentation de l’offre en crèches et parents de jour</t>
  </si>
  <si>
    <t>Taxes selon le principe du pollueur-payeur</t>
  </si>
  <si>
    <t>Amélioration de l'indemnisation des prestations fournies par les villes centres</t>
  </si>
  <si>
    <t>Augmentation de la collaboration régionale (avec les fournisseurs, partenaires etc.)</t>
  </si>
  <si>
    <t>Diminution de l’intensité des transports occasionnés par l’économie</t>
  </si>
  <si>
    <t>Prolongation de la durée de vie des produits</t>
  </si>
  <si>
    <t xml:space="preserve">Amélioration du taux d’utilisation des infrastructures publiques </t>
  </si>
  <si>
    <t>Augmentation de l’implantation d’entreprises à forte valeur ajoutée</t>
  </si>
  <si>
    <t>Bilan financier plus équilibré</t>
  </si>
  <si>
    <t>Diminution de l'endettement</t>
  </si>
  <si>
    <t>Augmentation des recettes fiscales</t>
  </si>
  <si>
    <t>Augmentation de l’offre de perfectionnement professionnel</t>
  </si>
  <si>
    <t>Augmentation de la qualification des employés</t>
  </si>
  <si>
    <t>Amélioration de l’accès à l’information</t>
  </si>
  <si>
    <t>Promotion de la recherche et du développement</t>
  </si>
  <si>
    <t>Amélioration de la qualité des paysages naturels</t>
  </si>
  <si>
    <t>Amélioration de la qualité des paysages culturels</t>
  </si>
  <si>
    <t>Diminution des immissions sonores dues au trafic</t>
  </si>
  <si>
    <t>Diminution des rayonnements non-ionisants (smog électrique)</t>
  </si>
  <si>
    <t>Diminution des polluants nauséabonds</t>
  </si>
  <si>
    <t>Diminution des immissions sonores dues à l’industrie, l’artisanat etc.</t>
  </si>
  <si>
    <t>Amélioration des espaces de détente de proximité (p. ex. revalorisation des espaces verts dans les zones urbanisées)</t>
  </si>
  <si>
    <t>Augmentation de la proportion de la population qui vit dans les centres des localités</t>
  </si>
  <si>
    <t>Extension des zones piétonnes, des zones à trafic ralenti et des zones de rencontre</t>
  </si>
  <si>
    <t>Valorisation des objets historiques et culturels</t>
  </si>
  <si>
    <t>Amélioration de l’offre en produits spécialisés</t>
  </si>
  <si>
    <t>Augmentation de la proportion de la population résidant et travaillant au même endroit</t>
  </si>
  <si>
    <t>Augmentation de l'attractivité et de la part des transports publics</t>
  </si>
  <si>
    <t>Augmentation de l'attractivité et de la part du trafic lent</t>
  </si>
  <si>
    <t>Diminution des distances ou des durées de trajets</t>
  </si>
  <si>
    <t>Augmentation du bien-être psychosocial</t>
  </si>
  <si>
    <t>Augmentation du sentiment de sécurité de la population</t>
  </si>
  <si>
    <t xml:space="preserve">Diminution de la criminalité </t>
  </si>
  <si>
    <t>Diminution des accidents du trafic, des accidents professionnels et des accidents de ménage</t>
  </si>
  <si>
    <t>Amélioration des services en cas d’urgence</t>
  </si>
  <si>
    <t>Augmentation de la protection contre les catastrophes naturelles</t>
  </si>
  <si>
    <t>Réduction du risque d’accidents majeurs</t>
  </si>
  <si>
    <t>Augmentation de la participation aux votes et aux élections</t>
  </si>
  <si>
    <t>Amélioration de la réinsertion des chômeurs</t>
  </si>
  <si>
    <t>Amélioration de l'intégration des personnes âgées, des malades et des handicapés</t>
  </si>
  <si>
    <t>Amélioration de l’intégration des étrangers</t>
  </si>
  <si>
    <t>Amélioration de l’intégration de marginaux</t>
  </si>
  <si>
    <t>Amélioration de l’intégration de jeunes au comportement problématique</t>
  </si>
  <si>
    <t>Promotion de la culture des villages et des quartiers</t>
  </si>
  <si>
    <t>Diminution des différences de revenus</t>
  </si>
  <si>
    <t xml:space="preserve">Diminution de la part des Working poor  </t>
  </si>
  <si>
    <t>Amélioration de l’égalité des chances entre les différents groupes de la population (p. ex. homme/femme)</t>
  </si>
  <si>
    <t>Amélioration de la collaboration ou de l’engagement financier pour des partenariats avec d’autres régions de Suisse ou de pays industrialisés</t>
  </si>
  <si>
    <t xml:space="preserve">Amélioration de la collaboration ou de l’engagement financier pour des partenariats avec d’autres régions de pays émergeants ou en transition </t>
  </si>
  <si>
    <t>Amélioration de l’offre sportive</t>
  </si>
  <si>
    <t>Amélioration de l’offre de centres de jeunes</t>
  </si>
  <si>
    <t>Amélioration de l’offre d’autres activités de loisirs</t>
  </si>
  <si>
    <t>Renforcement du patrimoine culturel (p. ex. les coutumes)</t>
  </si>
  <si>
    <t>Amélioration de l’offre de formation dans le domaine de l’école obligatoire</t>
  </si>
  <si>
    <t>Amélioration de l’offre de formation dans le domaine de l'école non obligatoire</t>
  </si>
  <si>
    <t>Amélioration de l’offre de places d’apprentissage et de formation</t>
  </si>
  <si>
    <t>Amélioration de l’offre de formation des adultes et de formation non professionnelle</t>
  </si>
  <si>
    <t>Amélioration de l’offre de services ambulatoires</t>
  </si>
  <si>
    <t>Diminution du nombre de tributaires de l’aide sociale et de l'AI</t>
  </si>
  <si>
    <t>Donnée [x]</t>
  </si>
  <si>
    <t>Remarques</t>
  </si>
  <si>
    <t xml:space="preserve">Horizon territorial et temporel : </t>
  </si>
  <si>
    <t>Base comparative :</t>
  </si>
  <si>
    <t>Diminution de la quantité de matériaux utilisés</t>
  </si>
  <si>
    <t>Augmentation de la part de matériaux réutilisés ou recyclés</t>
  </si>
  <si>
    <t>Augmentation de la part de matériaux et de produits contenant peu de substances polluantes</t>
  </si>
  <si>
    <t>Revalorisation des surfaces proches de l’état naturel (par ex. amélioration de la mise en réseaux des différents espaces)</t>
  </si>
  <si>
    <t>Diminution des émissions d’autres gaz à effet de serre (par ex. méthane, gaz hilarant, CFC)</t>
  </si>
  <si>
    <t>Augmentation de la part d’énergies indigènes dans la consommation globale</t>
  </si>
  <si>
    <t>Amélioration des conditions cadre pour l’économie : services et conseils, surfaces et objets disponibles, réseaux et contacts etc.</t>
  </si>
  <si>
    <t>Promotion d’un large éventail de branches</t>
  </si>
  <si>
    <t>Meilleure exploitation des forces régionales</t>
  </si>
  <si>
    <t>Réduction de la charge fiscale des personnes morales</t>
  </si>
  <si>
    <t>Réduction de la charge fiscale des personnes physiques</t>
  </si>
  <si>
    <t>Promotion d’une utilisation efficace des fonds publics</t>
  </si>
  <si>
    <r>
      <t>Revalorisation des zones urbanisées</t>
    </r>
    <r>
      <rPr>
        <sz val="12"/>
        <rFont val="Frutiger Light"/>
        <family val="2"/>
      </rPr>
      <t xml:space="preserve"> (p. ex. qualité urbanistique, qualité de l’habitat) </t>
    </r>
  </si>
  <si>
    <t>Offre de biens et services</t>
  </si>
  <si>
    <t>Amélioration de l’offre locale en produits de consommation courante</t>
  </si>
  <si>
    <t>Amélioration de l’offre locale en services (banque, poste, médecin, coiffeur, etc.)</t>
  </si>
  <si>
    <t>Amélioration de l’état de santé</t>
  </si>
  <si>
    <t>Augmentation de l’activité physique favorable à la santé</t>
  </si>
  <si>
    <t>Diminution de la consommation de drogues</t>
  </si>
  <si>
    <t>Amélioration de la sécurité d’approvisionnement (énergie, eau, etc.)</t>
  </si>
  <si>
    <t>Promotion de l’engagement de la population locale</t>
  </si>
  <si>
    <t>Promotion des occasions de rencontre</t>
  </si>
  <si>
    <t>Promotion de la vie culturelle et de la création</t>
  </si>
  <si>
    <t>Promotion de la diversité culturelle</t>
  </si>
  <si>
    <t>Amélioration de l’offre culturelle (cinéma, théâtre, musées, etc.)</t>
  </si>
  <si>
    <t>Amélioration de l’offre de structures d’habitation spécifiques pour personnes âgées, handicapées, etc.</t>
  </si>
  <si>
    <t xml:space="preserve">Amélioration des autres offres de couverture des risques sociaux </t>
  </si>
  <si>
    <t>entrave le dd</t>
  </si>
  <si>
    <t>encourage le dd</t>
  </si>
  <si>
    <t>Moyennes</t>
  </si>
  <si>
    <t>Économie</t>
  </si>
  <si>
    <t>Bilan</t>
  </si>
  <si>
    <t>Horizon :</t>
  </si>
  <si>
    <t>Promotion du travail bénévole (activités associatives, entraide entre voisins, etc.)</t>
  </si>
  <si>
    <t>Diminution de la quantité de déchets</t>
  </si>
  <si>
    <t>Augmentation de la part de biens et services novateurs dans la création de valeur au niveau local</t>
  </si>
  <si>
    <t>Amélioration de la promotion de la santé et de la prévention des maladies</t>
  </si>
  <si>
    <t>Profil des forces et des faiblesses</t>
  </si>
  <si>
    <t>MOYENNE GLOBALE</t>
  </si>
  <si>
    <t>Moyenne globale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</si>
</sst>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0">
    <font>
      <sz val="10"/>
      <name val="Arial"/>
    </font>
    <font>
      <sz val="10"/>
      <name val="Frutiger Light"/>
    </font>
    <font>
      <sz val="8"/>
      <name val="Arial"/>
    </font>
    <font>
      <u/>
      <sz val="10"/>
      <color indexed="12"/>
      <name val="Arial"/>
    </font>
    <font>
      <b/>
      <sz val="12"/>
      <name val="Arial"/>
      <family val="2"/>
    </font>
    <font>
      <b/>
      <sz val="10"/>
      <name val="Arial"/>
      <family val="2"/>
    </font>
    <font>
      <b/>
      <sz val="10"/>
      <color indexed="10"/>
      <name val="Arial"/>
      <family val="2"/>
    </font>
    <font>
      <sz val="10"/>
      <name val="Arial"/>
      <family val="2"/>
    </font>
    <font>
      <sz val="10"/>
      <color indexed="12"/>
      <name val="Arial"/>
    </font>
    <font>
      <b/>
      <sz val="11"/>
      <name val="Arial"/>
      <family val="2"/>
    </font>
    <font>
      <sz val="11"/>
      <name val="Arial"/>
      <family val="2"/>
    </font>
    <font>
      <b/>
      <sz val="18"/>
      <color indexed="8"/>
      <name val="Arial"/>
      <family val="2"/>
    </font>
    <font>
      <sz val="10"/>
      <color indexed="8"/>
      <name val="Arial"/>
      <family val="2"/>
    </font>
    <font>
      <i/>
      <sz val="12"/>
      <name val="Arial"/>
      <family val="2"/>
    </font>
    <font>
      <i/>
      <sz val="10"/>
      <name val="Arial"/>
      <family val="2"/>
    </font>
    <font>
      <b/>
      <i/>
      <sz val="10"/>
      <color indexed="9"/>
      <name val="Arial"/>
      <family val="2"/>
    </font>
    <font>
      <sz val="8"/>
      <name val="Arial"/>
      <family val="2"/>
    </font>
    <font>
      <b/>
      <sz val="10"/>
      <color indexed="17"/>
      <name val="Arial"/>
      <family val="2"/>
    </font>
    <font>
      <sz val="10"/>
      <color indexed="17"/>
      <name val="Arial"/>
      <family val="2"/>
    </font>
    <font>
      <sz val="9"/>
      <color indexed="9"/>
      <name val="Arial"/>
      <family val="2"/>
    </font>
    <font>
      <sz val="10"/>
      <color indexed="9"/>
      <name val="Arial"/>
      <family val="2"/>
    </font>
    <font>
      <b/>
      <sz val="10"/>
      <color indexed="12"/>
      <name val="Arial"/>
      <family val="2"/>
    </font>
    <font>
      <sz val="10"/>
      <color indexed="12"/>
      <name val="Arial"/>
      <family val="2"/>
    </font>
    <font>
      <sz val="9"/>
      <color indexed="47"/>
      <name val="Arial"/>
      <family val="2"/>
    </font>
    <font>
      <sz val="10"/>
      <color indexed="10"/>
      <name val="Arial"/>
      <family val="2"/>
    </font>
    <font>
      <i/>
      <sz val="11"/>
      <name val="Arial"/>
      <family val="2"/>
    </font>
    <font>
      <b/>
      <sz val="11"/>
      <color indexed="17"/>
      <name val="Arial"/>
      <family val="2"/>
    </font>
    <font>
      <b/>
      <sz val="11"/>
      <color indexed="12"/>
      <name val="Arial"/>
      <family val="2"/>
    </font>
    <font>
      <b/>
      <sz val="11"/>
      <color indexed="10"/>
      <name val="Arial"/>
      <family val="2"/>
    </font>
    <font>
      <sz val="11"/>
      <color indexed="17"/>
      <name val="Arial"/>
      <family val="2"/>
    </font>
    <font>
      <sz val="11"/>
      <color indexed="12"/>
      <name val="Arial"/>
      <family val="2"/>
    </font>
    <font>
      <sz val="11"/>
      <color indexed="10"/>
      <name val="Arial"/>
      <family val="2"/>
    </font>
    <font>
      <b/>
      <i/>
      <sz val="11"/>
      <color indexed="9"/>
      <name val="Arial"/>
      <family val="2"/>
    </font>
    <font>
      <b/>
      <sz val="14"/>
      <name val="Arial"/>
      <family val="2"/>
    </font>
    <font>
      <sz val="12"/>
      <name val="Arial"/>
      <family val="2"/>
    </font>
    <font>
      <sz val="14"/>
      <name val="Arial"/>
      <family val="2"/>
    </font>
    <font>
      <b/>
      <i/>
      <sz val="14"/>
      <name val="Arial"/>
      <family val="2"/>
    </font>
    <font>
      <b/>
      <sz val="18"/>
      <name val="Arial"/>
      <family val="2"/>
    </font>
    <font>
      <i/>
      <sz val="14"/>
      <name val="Arial"/>
      <family val="2"/>
    </font>
    <font>
      <b/>
      <sz val="16"/>
      <color indexed="9"/>
      <name val="Arial"/>
      <family val="2"/>
    </font>
    <font>
      <vertAlign val="subscript"/>
      <sz val="12"/>
      <name val="Arial"/>
      <family val="2"/>
    </font>
    <font>
      <sz val="14"/>
      <color indexed="9"/>
      <name val="Arial"/>
      <family val="2"/>
    </font>
    <font>
      <sz val="2"/>
      <color indexed="9"/>
      <name val="Arial"/>
      <family val="2"/>
    </font>
    <font>
      <sz val="2"/>
      <color indexed="47"/>
      <name val="Arial"/>
      <family val="2"/>
    </font>
    <font>
      <i/>
      <sz val="10"/>
      <color indexed="9"/>
      <name val="Arial"/>
      <family val="2"/>
    </font>
    <font>
      <sz val="8"/>
      <color indexed="81"/>
      <name val="Tahoma"/>
    </font>
    <font>
      <sz val="10"/>
      <color indexed="81"/>
      <name val="Tahoma"/>
      <family val="2"/>
    </font>
    <font>
      <sz val="10"/>
      <color indexed="23"/>
      <name val="Arial"/>
      <family val="2"/>
    </font>
    <font>
      <sz val="12"/>
      <name val="Frutiger Light"/>
      <family val="2"/>
    </font>
    <font>
      <sz val="11"/>
      <color indexed="55"/>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50"/>
        <bgColor indexed="64"/>
      </patternFill>
    </fill>
    <fill>
      <patternFill patternType="darkHorizontal"/>
    </fill>
    <fill>
      <patternFill patternType="lightHorizontal">
        <bgColor indexed="42"/>
      </patternFill>
    </fill>
    <fill>
      <patternFill patternType="lightHorizontal">
        <bgColor indexed="31"/>
      </patternFill>
    </fill>
    <fill>
      <patternFill patternType="lightHorizontal">
        <bgColor indexed="29"/>
      </patternFill>
    </fill>
    <fill>
      <patternFill patternType="solid">
        <fgColor indexed="42"/>
        <bgColor indexed="64"/>
      </patternFill>
    </fill>
    <fill>
      <patternFill patternType="solid">
        <fgColor indexed="10"/>
        <bgColor indexed="64"/>
      </patternFill>
    </fill>
    <fill>
      <patternFill patternType="solid">
        <fgColor indexed="12"/>
        <bgColor indexed="64"/>
      </patternFill>
    </fill>
    <fill>
      <patternFill patternType="solid">
        <fgColor indexed="31"/>
        <bgColor indexed="64"/>
      </patternFill>
    </fill>
    <fill>
      <patternFill patternType="solid">
        <fgColor indexed="29"/>
        <bgColor indexed="64"/>
      </patternFill>
    </fill>
  </fills>
  <borders count="31">
    <border>
      <left/>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47"/>
      </bottom>
      <diagonal/>
    </border>
    <border>
      <left/>
      <right style="thin">
        <color indexed="64"/>
      </right>
      <top style="thin">
        <color indexed="47"/>
      </top>
      <bottom/>
      <diagonal/>
    </border>
    <border>
      <left/>
      <right style="thin">
        <color indexed="64"/>
      </right>
      <top style="thin">
        <color indexed="47"/>
      </top>
      <bottom style="thin">
        <color indexed="47"/>
      </bottom>
      <diagonal/>
    </border>
    <border>
      <left/>
      <right style="thin">
        <color indexed="64"/>
      </right>
      <top style="medium">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279">
    <xf numFmtId="0" fontId="0" fillId="0" borderId="0" xfId="0"/>
    <xf numFmtId="0" fontId="0" fillId="0" borderId="0" xfId="0" applyAlignment="1">
      <alignment wrapText="1" readingOrder="1"/>
    </xf>
    <xf numFmtId="0" fontId="0" fillId="2" borderId="0" xfId="0" applyFill="1" applyBorder="1"/>
    <xf numFmtId="0" fontId="3" fillId="3" borderId="0" xfId="1" applyFill="1" applyBorder="1" applyAlignment="1" applyProtection="1"/>
    <xf numFmtId="0" fontId="8" fillId="2" borderId="0" xfId="0" applyFont="1" applyFill="1" applyBorder="1"/>
    <xf numFmtId="0" fontId="8" fillId="0" borderId="0" xfId="0" applyFont="1"/>
    <xf numFmtId="0" fontId="4" fillId="4" borderId="0" xfId="0" applyFont="1" applyFill="1" applyAlignment="1">
      <alignment vertical="center"/>
    </xf>
    <xf numFmtId="0" fontId="5" fillId="4" borderId="0" xfId="0" applyFont="1" applyFill="1" applyAlignment="1">
      <alignment vertical="center"/>
    </xf>
    <xf numFmtId="0" fontId="0" fillId="2" borderId="0" xfId="0" applyFill="1" applyBorder="1" applyAlignment="1">
      <alignment horizontal="right"/>
    </xf>
    <xf numFmtId="0" fontId="7" fillId="5" borderId="1" xfId="0" applyFont="1" applyFill="1" applyBorder="1"/>
    <xf numFmtId="0" fontId="7" fillId="5" borderId="0" xfId="0" applyFont="1" applyFill="1"/>
    <xf numFmtId="0" fontId="7" fillId="0" borderId="0" xfId="0" applyFont="1"/>
    <xf numFmtId="0" fontId="13" fillId="5" borderId="1" xfId="0" applyFont="1" applyFill="1" applyBorder="1"/>
    <xf numFmtId="0" fontId="13" fillId="5" borderId="0" xfId="0" applyFont="1" applyFill="1"/>
    <xf numFmtId="0" fontId="13" fillId="0" borderId="0" xfId="0" applyFont="1"/>
    <xf numFmtId="0" fontId="7" fillId="3" borderId="0" xfId="0" applyFont="1" applyFill="1" applyBorder="1"/>
    <xf numFmtId="2" fontId="4" fillId="3" borderId="2" xfId="0" applyNumberFormat="1" applyFont="1" applyFill="1" applyBorder="1" applyAlignment="1">
      <alignment horizontal="center"/>
    </xf>
    <xf numFmtId="0" fontId="14" fillId="3" borderId="0" xfId="0" applyFont="1" applyFill="1" applyBorder="1"/>
    <xf numFmtId="0" fontId="14" fillId="3" borderId="0" xfId="2" applyFont="1" applyFill="1" applyBorder="1"/>
    <xf numFmtId="0" fontId="14" fillId="3" borderId="0" xfId="2" applyFont="1" applyFill="1" applyBorder="1" applyAlignment="1">
      <alignment horizontal="center"/>
    </xf>
    <xf numFmtId="0" fontId="14" fillId="3" borderId="2" xfId="0" applyFont="1" applyFill="1" applyBorder="1"/>
    <xf numFmtId="0" fontId="14" fillId="5" borderId="0" xfId="0" applyFont="1" applyFill="1"/>
    <xf numFmtId="0" fontId="14" fillId="0" borderId="0" xfId="0" applyFont="1"/>
    <xf numFmtId="0" fontId="14" fillId="5" borderId="1" xfId="0" applyFont="1" applyFill="1" applyBorder="1"/>
    <xf numFmtId="2" fontId="19" fillId="3" borderId="3" xfId="2" applyNumberFormat="1" applyFont="1" applyFill="1" applyBorder="1" applyAlignment="1">
      <alignment horizontal="center"/>
    </xf>
    <xf numFmtId="2" fontId="19" fillId="3" borderId="4" xfId="2" applyNumberFormat="1" applyFont="1" applyFill="1" applyBorder="1" applyAlignment="1">
      <alignment horizontal="center"/>
    </xf>
    <xf numFmtId="2" fontId="19" fillId="3" borderId="5" xfId="2" applyNumberFormat="1" applyFont="1" applyFill="1" applyBorder="1" applyAlignment="1">
      <alignment horizontal="center"/>
    </xf>
    <xf numFmtId="2" fontId="19" fillId="3" borderId="6" xfId="2" applyNumberFormat="1" applyFont="1" applyFill="1" applyBorder="1" applyAlignment="1">
      <alignment horizontal="center"/>
    </xf>
    <xf numFmtId="0" fontId="17" fillId="3" borderId="5" xfId="0" applyFont="1" applyFill="1" applyBorder="1" applyAlignment="1">
      <alignment horizontal="centerContinuous"/>
    </xf>
    <xf numFmtId="0" fontId="7" fillId="5" borderId="0" xfId="0" applyFont="1" applyFill="1" applyBorder="1"/>
    <xf numFmtId="2" fontId="20" fillId="5" borderId="0" xfId="2" applyNumberFormat="1" applyFont="1" applyFill="1" applyBorder="1" applyAlignment="1">
      <alignment horizontal="center"/>
    </xf>
    <xf numFmtId="2" fontId="22" fillId="5" borderId="5" xfId="2" applyNumberFormat="1" applyFont="1" applyFill="1" applyBorder="1" applyAlignment="1">
      <alignment horizontal="center"/>
    </xf>
    <xf numFmtId="2" fontId="23" fillId="5" borderId="3" xfId="2" applyNumberFormat="1" applyFont="1" applyFill="1" applyBorder="1" applyAlignment="1">
      <alignment horizontal="center"/>
    </xf>
    <xf numFmtId="2" fontId="23" fillId="5" borderId="4" xfId="2" applyNumberFormat="1" applyFont="1" applyFill="1" applyBorder="1" applyAlignment="1">
      <alignment horizontal="center"/>
    </xf>
    <xf numFmtId="2" fontId="23" fillId="5" borderId="5" xfId="2" applyNumberFormat="1" applyFont="1" applyFill="1" applyBorder="1" applyAlignment="1">
      <alignment horizontal="center"/>
    </xf>
    <xf numFmtId="2" fontId="23" fillId="5" borderId="6" xfId="2" applyNumberFormat="1" applyFont="1" applyFill="1" applyBorder="1" applyAlignment="1">
      <alignment horizontal="center"/>
    </xf>
    <xf numFmtId="2" fontId="20" fillId="5" borderId="1" xfId="2" applyNumberFormat="1" applyFont="1" applyFill="1" applyBorder="1" applyAlignment="1">
      <alignment horizontal="center"/>
    </xf>
    <xf numFmtId="0" fontId="6" fillId="3" borderId="5" xfId="0" applyFont="1" applyFill="1" applyBorder="1"/>
    <xf numFmtId="0" fontId="5" fillId="5" borderId="0" xfId="0" applyFont="1" applyFill="1"/>
    <xf numFmtId="0" fontId="7" fillId="5" borderId="0" xfId="2" applyFont="1" applyFill="1" applyBorder="1"/>
    <xf numFmtId="0" fontId="7" fillId="5" borderId="0" xfId="2" applyFont="1" applyFill="1" applyBorder="1" applyAlignment="1">
      <alignment horizontal="center"/>
    </xf>
    <xf numFmtId="0" fontId="5" fillId="0" borderId="0" xfId="0" applyFont="1"/>
    <xf numFmtId="0" fontId="25" fillId="3" borderId="0" xfId="0" applyFont="1" applyFill="1" applyBorder="1"/>
    <xf numFmtId="0" fontId="29" fillId="3" borderId="5" xfId="2" applyFont="1" applyFill="1" applyBorder="1"/>
    <xf numFmtId="0" fontId="31" fillId="3" borderId="5" xfId="2" applyFont="1" applyFill="1" applyBorder="1"/>
    <xf numFmtId="14" fontId="7" fillId="3" borderId="1" xfId="0" applyNumberFormat="1" applyFont="1" applyFill="1" applyBorder="1" applyAlignment="1">
      <alignment horizontal="left"/>
    </xf>
    <xf numFmtId="0" fontId="17" fillId="3" borderId="0" xfId="0" applyFont="1" applyFill="1" applyBorder="1" applyAlignment="1">
      <alignment horizontal="centerContinuous"/>
    </xf>
    <xf numFmtId="0" fontId="17" fillId="3" borderId="7" xfId="0" applyFont="1" applyFill="1" applyBorder="1" applyAlignment="1">
      <alignment horizontal="centerContinuous"/>
    </xf>
    <xf numFmtId="0" fontId="21" fillId="5" borderId="0" xfId="0" applyFont="1" applyFill="1" applyBorder="1"/>
    <xf numFmtId="0" fontId="21" fillId="5" borderId="7" xfId="0" applyFont="1" applyFill="1" applyBorder="1"/>
    <xf numFmtId="0" fontId="6" fillId="3" borderId="1" xfId="0" applyFont="1" applyFill="1" applyBorder="1"/>
    <xf numFmtId="0" fontId="6" fillId="3" borderId="0" xfId="0" applyFont="1" applyFill="1" applyBorder="1"/>
    <xf numFmtId="0" fontId="6" fillId="3" borderId="8" xfId="0" applyFont="1" applyFill="1" applyBorder="1"/>
    <xf numFmtId="0" fontId="6" fillId="3" borderId="7" xfId="0" applyFont="1" applyFill="1" applyBorder="1"/>
    <xf numFmtId="0" fontId="7" fillId="0" borderId="0" xfId="0" applyFont="1" applyFill="1"/>
    <xf numFmtId="0" fontId="13" fillId="0" borderId="0" xfId="0" applyFont="1" applyFill="1"/>
    <xf numFmtId="0" fontId="14" fillId="0" borderId="0" xfId="0" applyFont="1" applyFill="1"/>
    <xf numFmtId="0" fontId="5" fillId="0" borderId="0" xfId="0" applyFont="1" applyFill="1"/>
    <xf numFmtId="0" fontId="7" fillId="5" borderId="0" xfId="0" applyFont="1" applyFill="1" applyProtection="1">
      <protection locked="0"/>
    </xf>
    <xf numFmtId="0" fontId="7" fillId="0" borderId="0" xfId="0" applyFont="1" applyProtection="1">
      <protection locked="0"/>
    </xf>
    <xf numFmtId="0" fontId="37" fillId="5" borderId="0" xfId="0" applyFont="1" applyFill="1" applyProtection="1"/>
    <xf numFmtId="0" fontId="37" fillId="0" borderId="0" xfId="0" applyFont="1" applyProtection="1"/>
    <xf numFmtId="0" fontId="33" fillId="5" borderId="0" xfId="0" applyFont="1" applyFill="1" applyProtection="1"/>
    <xf numFmtId="0" fontId="33" fillId="0" borderId="0" xfId="0" applyFont="1" applyProtection="1"/>
    <xf numFmtId="0" fontId="33" fillId="5" borderId="0" xfId="0" applyFont="1" applyFill="1" applyBorder="1" applyAlignment="1" applyProtection="1">
      <alignment horizontal="right"/>
    </xf>
    <xf numFmtId="0" fontId="33" fillId="5" borderId="0" xfId="0" applyFont="1" applyFill="1" applyProtection="1">
      <protection locked="0"/>
    </xf>
    <xf numFmtId="0" fontId="33" fillId="0" borderId="0" xfId="0" applyFont="1" applyProtection="1">
      <protection locked="0"/>
    </xf>
    <xf numFmtId="0" fontId="13" fillId="5" borderId="0" xfId="0" applyFont="1" applyFill="1" applyProtection="1">
      <protection locked="0"/>
    </xf>
    <xf numFmtId="0" fontId="13" fillId="0" borderId="0" xfId="0" applyFont="1" applyProtection="1">
      <protection locked="0"/>
    </xf>
    <xf numFmtId="0" fontId="7" fillId="6" borderId="0" xfId="0" applyFont="1" applyFill="1" applyBorder="1" applyProtection="1">
      <protection locked="0"/>
    </xf>
    <xf numFmtId="0" fontId="7" fillId="6" borderId="2" xfId="0" applyFont="1" applyFill="1" applyBorder="1" applyProtection="1">
      <protection locked="0"/>
    </xf>
    <xf numFmtId="0" fontId="7" fillId="7" borderId="0" xfId="2" applyFont="1" applyFill="1" applyBorder="1" applyAlignment="1" applyProtection="1">
      <alignment horizontal="center"/>
    </xf>
    <xf numFmtId="0" fontId="7" fillId="0" borderId="5" xfId="2" applyFont="1" applyBorder="1" applyAlignment="1" applyProtection="1">
      <alignment horizontal="center"/>
    </xf>
    <xf numFmtId="0" fontId="7" fillId="5" borderId="0" xfId="0" applyFont="1" applyFill="1" applyAlignment="1" applyProtection="1">
      <alignment horizontal="right"/>
      <protection locked="0"/>
    </xf>
    <xf numFmtId="0" fontId="5" fillId="5" borderId="0" xfId="0" applyFont="1" applyFill="1" applyProtection="1">
      <protection locked="0"/>
    </xf>
    <xf numFmtId="0" fontId="5" fillId="5" borderId="0" xfId="0" applyFont="1" applyFill="1" applyAlignment="1" applyProtection="1">
      <alignment horizontal="right"/>
      <protection locked="0"/>
    </xf>
    <xf numFmtId="0" fontId="5" fillId="0" borderId="0" xfId="0" applyFont="1" applyProtection="1">
      <protection locked="0"/>
    </xf>
    <xf numFmtId="0" fontId="7" fillId="0" borderId="0" xfId="0" applyFont="1" applyFill="1" applyProtection="1">
      <protection locked="0"/>
    </xf>
    <xf numFmtId="0" fontId="37" fillId="0" borderId="0" xfId="0" applyFont="1" applyFill="1" applyProtection="1"/>
    <xf numFmtId="0" fontId="33" fillId="0" borderId="0" xfId="0" applyFont="1" applyFill="1" applyProtection="1"/>
    <xf numFmtId="0" fontId="33" fillId="0" borderId="0" xfId="0" applyFont="1" applyFill="1" applyProtection="1">
      <protection locked="0"/>
    </xf>
    <xf numFmtId="0" fontId="13" fillId="0" borderId="0" xfId="0" applyFont="1" applyFill="1" applyProtection="1">
      <protection locked="0"/>
    </xf>
    <xf numFmtId="0" fontId="5" fillId="0" borderId="0" xfId="0" applyFont="1" applyFill="1" applyProtection="1">
      <protection locked="0"/>
    </xf>
    <xf numFmtId="0" fontId="5" fillId="8" borderId="1" xfId="2" applyFont="1" applyFill="1" applyBorder="1" applyAlignment="1" applyProtection="1">
      <alignment horizontal="center" vertical="center"/>
      <protection locked="0"/>
    </xf>
    <xf numFmtId="0" fontId="5" fillId="8" borderId="0" xfId="2" applyFont="1" applyFill="1" applyBorder="1" applyAlignment="1" applyProtection="1">
      <alignment horizontal="center" vertical="center"/>
      <protection locked="0"/>
    </xf>
    <xf numFmtId="0" fontId="5" fillId="8" borderId="2" xfId="2" applyFont="1" applyFill="1" applyBorder="1" applyAlignment="1" applyProtection="1">
      <alignment horizontal="center" vertical="center"/>
      <protection locked="0"/>
    </xf>
    <xf numFmtId="0" fontId="35" fillId="0" borderId="9" xfId="2" applyFont="1" applyBorder="1" applyAlignment="1" applyProtection="1">
      <alignment horizontal="center" vertical="center"/>
      <protection locked="0"/>
    </xf>
    <xf numFmtId="0" fontId="35" fillId="0" borderId="10" xfId="2" applyFont="1" applyBorder="1" applyAlignment="1" applyProtection="1">
      <alignment horizontal="center" vertical="center"/>
      <protection locked="0"/>
    </xf>
    <xf numFmtId="0" fontId="35" fillId="8" borderId="1" xfId="2" applyFont="1" applyFill="1" applyBorder="1" applyAlignment="1" applyProtection="1">
      <alignment horizontal="center" vertical="center"/>
      <protection locked="0"/>
    </xf>
    <xf numFmtId="0" fontId="35" fillId="8" borderId="0" xfId="2" applyFont="1" applyFill="1" applyBorder="1" applyAlignment="1" applyProtection="1">
      <alignment horizontal="center" vertical="center"/>
      <protection locked="0"/>
    </xf>
    <xf numFmtId="0" fontId="35" fillId="8" borderId="2" xfId="2" applyFont="1" applyFill="1" applyBorder="1" applyAlignment="1" applyProtection="1">
      <alignment horizontal="center" vertical="center"/>
      <protection locked="0"/>
    </xf>
    <xf numFmtId="0" fontId="35" fillId="0" borderId="11" xfId="2" applyFont="1" applyBorder="1" applyAlignment="1" applyProtection="1">
      <alignment horizontal="center" vertical="center"/>
      <protection locked="0"/>
    </xf>
    <xf numFmtId="0" fontId="35" fillId="0" borderId="12" xfId="2" applyFont="1" applyBorder="1" applyAlignment="1" applyProtection="1">
      <alignment horizontal="center" vertical="center"/>
      <protection locked="0"/>
    </xf>
    <xf numFmtId="0" fontId="7" fillId="9" borderId="12" xfId="2" applyFont="1" applyFill="1" applyBorder="1" applyAlignment="1" applyProtection="1">
      <alignment horizontal="center" vertical="center"/>
      <protection locked="0"/>
    </xf>
    <xf numFmtId="0" fontId="7" fillId="9" borderId="2" xfId="2" applyFont="1" applyFill="1" applyBorder="1" applyAlignment="1" applyProtection="1">
      <alignment horizontal="center" vertical="center"/>
      <protection locked="0"/>
    </xf>
    <xf numFmtId="0" fontId="35" fillId="0" borderId="13" xfId="2" applyFont="1" applyBorder="1" applyAlignment="1" applyProtection="1">
      <alignment horizontal="center" vertical="center"/>
      <protection locked="0"/>
    </xf>
    <xf numFmtId="0" fontId="35" fillId="9" borderId="1" xfId="2" applyFont="1" applyFill="1" applyBorder="1" applyAlignment="1" applyProtection="1">
      <alignment horizontal="center" vertical="center"/>
      <protection locked="0"/>
    </xf>
    <xf numFmtId="0" fontId="35" fillId="9" borderId="0" xfId="2" applyFont="1" applyFill="1" applyBorder="1" applyAlignment="1" applyProtection="1">
      <alignment horizontal="center" vertical="center"/>
      <protection locked="0"/>
    </xf>
    <xf numFmtId="0" fontId="35" fillId="9" borderId="2" xfId="2" applyFont="1" applyFill="1" applyBorder="1" applyAlignment="1" applyProtection="1">
      <alignment horizontal="center" vertical="center"/>
      <protection locked="0"/>
    </xf>
    <xf numFmtId="0" fontId="7" fillId="10" borderId="1" xfId="2" applyFont="1" applyFill="1" applyBorder="1" applyAlignment="1" applyProtection="1">
      <alignment horizontal="center" vertical="center"/>
      <protection locked="0"/>
    </xf>
    <xf numFmtId="0" fontId="7" fillId="10" borderId="0" xfId="2" applyFont="1" applyFill="1" applyBorder="1" applyAlignment="1" applyProtection="1">
      <alignment horizontal="center" vertical="center"/>
      <protection locked="0"/>
    </xf>
    <xf numFmtId="0" fontId="7" fillId="10" borderId="2" xfId="2" applyFont="1" applyFill="1" applyBorder="1" applyAlignment="1" applyProtection="1">
      <alignment horizontal="center" vertical="center"/>
      <protection locked="0"/>
    </xf>
    <xf numFmtId="0" fontId="35" fillId="10" borderId="1" xfId="2" applyFont="1" applyFill="1" applyBorder="1" applyAlignment="1" applyProtection="1">
      <alignment horizontal="center" vertical="center"/>
      <protection locked="0"/>
    </xf>
    <xf numFmtId="0" fontId="35" fillId="10" borderId="0" xfId="2" applyFont="1" applyFill="1" applyBorder="1" applyAlignment="1" applyProtection="1">
      <alignment horizontal="center" vertical="center"/>
      <protection locked="0"/>
    </xf>
    <xf numFmtId="0" fontId="35" fillId="10" borderId="2" xfId="2" applyFont="1" applyFill="1" applyBorder="1" applyAlignment="1" applyProtection="1">
      <alignment horizontal="center" vertical="center"/>
      <protection locked="0"/>
    </xf>
    <xf numFmtId="0" fontId="37" fillId="5" borderId="14" xfId="0" applyFont="1" applyFill="1" applyBorder="1" applyAlignment="1" applyProtection="1">
      <alignment horizontal="left"/>
    </xf>
    <xf numFmtId="0" fontId="4" fillId="3" borderId="2" xfId="0" applyFont="1" applyFill="1" applyBorder="1" applyAlignment="1">
      <alignment horizontal="left"/>
    </xf>
    <xf numFmtId="0" fontId="12" fillId="5" borderId="14" xfId="0" applyFont="1" applyFill="1" applyBorder="1"/>
    <xf numFmtId="0" fontId="12" fillId="5" borderId="15" xfId="0" applyFont="1" applyFill="1" applyBorder="1"/>
    <xf numFmtId="0" fontId="4" fillId="5" borderId="16" xfId="0" applyFont="1" applyFill="1" applyBorder="1" applyAlignment="1" applyProtection="1"/>
    <xf numFmtId="0" fontId="7" fillId="5" borderId="0" xfId="2" applyFont="1" applyFill="1" applyBorder="1" applyAlignment="1" applyProtection="1">
      <alignment horizontal="center"/>
    </xf>
    <xf numFmtId="0" fontId="7" fillId="5" borderId="0" xfId="0" applyFont="1" applyFill="1" applyProtection="1"/>
    <xf numFmtId="0" fontId="7" fillId="0" borderId="0" xfId="0" applyFont="1" applyProtection="1"/>
    <xf numFmtId="0" fontId="4" fillId="5" borderId="1" xfId="0" applyFont="1" applyFill="1" applyBorder="1" applyAlignment="1" applyProtection="1">
      <alignment horizontal="left" indent="1"/>
    </xf>
    <xf numFmtId="0" fontId="37" fillId="5" borderId="17" xfId="0" applyFont="1" applyFill="1" applyBorder="1" applyAlignment="1" applyProtection="1">
      <alignment horizontal="left" indent="1"/>
    </xf>
    <xf numFmtId="0" fontId="10" fillId="0" borderId="1" xfId="0" applyFont="1" applyFill="1" applyBorder="1" applyAlignment="1" applyProtection="1">
      <alignment horizontal="left" indent="1"/>
      <protection locked="0"/>
    </xf>
    <xf numFmtId="14" fontId="34" fillId="0" borderId="1" xfId="0" applyNumberFormat="1" applyFont="1" applyFill="1" applyBorder="1" applyAlignment="1" applyProtection="1">
      <alignment horizontal="left" indent="1"/>
      <protection locked="0"/>
    </xf>
    <xf numFmtId="0" fontId="11" fillId="5" borderId="17" xfId="0" applyFont="1" applyFill="1" applyBorder="1" applyAlignment="1">
      <alignment horizontal="left" indent="1"/>
    </xf>
    <xf numFmtId="14" fontId="10" fillId="3" borderId="1" xfId="0" applyNumberFormat="1" applyFont="1" applyFill="1" applyBorder="1" applyAlignment="1">
      <alignment horizontal="left" indent="1"/>
    </xf>
    <xf numFmtId="0" fontId="26" fillId="3" borderId="18" xfId="0" applyFont="1" applyFill="1" applyBorder="1" applyAlignment="1">
      <alignment horizontal="left" indent="1"/>
    </xf>
    <xf numFmtId="0" fontId="26" fillId="3" borderId="1" xfId="0" applyFont="1" applyFill="1" applyBorder="1" applyAlignment="1">
      <alignment horizontal="centerContinuous"/>
    </xf>
    <xf numFmtId="0" fontId="26" fillId="3" borderId="8" xfId="0" applyFont="1" applyFill="1" applyBorder="1" applyAlignment="1">
      <alignment horizontal="centerContinuous"/>
    </xf>
    <xf numFmtId="0" fontId="26" fillId="3" borderId="6" xfId="0" applyFont="1" applyFill="1" applyBorder="1" applyAlignment="1">
      <alignment horizontal="centerContinuous"/>
    </xf>
    <xf numFmtId="0" fontId="27" fillId="5" borderId="18" xfId="0" applyFont="1" applyFill="1" applyBorder="1" applyAlignment="1">
      <alignment horizontal="left" indent="1"/>
    </xf>
    <xf numFmtId="0" fontId="27" fillId="5" borderId="1" xfId="0" applyFont="1" applyFill="1" applyBorder="1"/>
    <xf numFmtId="0" fontId="27" fillId="5" borderId="8" xfId="0" applyFont="1" applyFill="1" applyBorder="1"/>
    <xf numFmtId="0" fontId="28" fillId="3" borderId="6" xfId="0" applyFont="1" applyFill="1" applyBorder="1"/>
    <xf numFmtId="0" fontId="28" fillId="3" borderId="18" xfId="0" applyFont="1" applyFill="1" applyBorder="1" applyAlignment="1">
      <alignment horizontal="left" indent="1"/>
    </xf>
    <xf numFmtId="0" fontId="33" fillId="5" borderId="0" xfId="0" quotePrefix="1" applyFont="1" applyFill="1" applyBorder="1" applyAlignment="1" applyProtection="1">
      <alignment horizontal="right"/>
    </xf>
    <xf numFmtId="0" fontId="4" fillId="5" borderId="0" xfId="2" applyFont="1" applyFill="1" applyBorder="1" applyAlignment="1" applyProtection="1">
      <alignment horizontal="centerContinuous"/>
    </xf>
    <xf numFmtId="0" fontId="36" fillId="5" borderId="19" xfId="0" applyFont="1" applyFill="1" applyBorder="1" applyAlignment="1" applyProtection="1">
      <alignment horizontal="left" indent="1"/>
    </xf>
    <xf numFmtId="0" fontId="4" fillId="5" borderId="20" xfId="2" applyFont="1" applyFill="1" applyBorder="1" applyAlignment="1" applyProtection="1">
      <alignment horizontal="center" vertical="center"/>
    </xf>
    <xf numFmtId="0" fontId="39" fillId="6" borderId="1" xfId="2" applyFont="1" applyFill="1" applyBorder="1" applyAlignment="1" applyProtection="1">
      <alignment horizontal="left" indent="1"/>
    </xf>
    <xf numFmtId="0" fontId="7" fillId="5" borderId="0" xfId="0" applyFont="1" applyFill="1" applyBorder="1" applyProtection="1"/>
    <xf numFmtId="0" fontId="33" fillId="11" borderId="18" xfId="0" applyFont="1" applyFill="1" applyBorder="1" applyAlignment="1" applyProtection="1">
      <alignment horizontal="left" vertical="center" wrapText="1" indent="1"/>
    </xf>
    <xf numFmtId="0" fontId="41" fillId="12" borderId="1" xfId="2" applyFont="1" applyFill="1" applyBorder="1" applyAlignment="1" applyProtection="1">
      <alignment horizontal="center" vertical="center"/>
    </xf>
    <xf numFmtId="0" fontId="41" fillId="12" borderId="0" xfId="2" applyFont="1" applyFill="1" applyBorder="1" applyAlignment="1" applyProtection="1">
      <alignment horizontal="center" vertical="center"/>
    </xf>
    <xf numFmtId="0" fontId="41" fillId="12" borderId="2" xfId="2" applyFont="1" applyFill="1" applyBorder="1" applyAlignment="1" applyProtection="1">
      <alignment horizontal="center" vertical="center"/>
    </xf>
    <xf numFmtId="0" fontId="16" fillId="3" borderId="7" xfId="0" applyFont="1" applyFill="1" applyBorder="1" applyAlignment="1">
      <alignment vertical="center"/>
    </xf>
    <xf numFmtId="164" fontId="16" fillId="3" borderId="7" xfId="2" applyNumberFormat="1" applyFont="1" applyFill="1" applyBorder="1" applyAlignment="1">
      <alignment horizontal="center" vertical="center"/>
    </xf>
    <xf numFmtId="0" fontId="25" fillId="3" borderId="21" xfId="2" applyNumberFormat="1" applyFont="1" applyFill="1" applyBorder="1" applyAlignment="1">
      <alignment horizontal="left" vertical="center"/>
    </xf>
    <xf numFmtId="49" fontId="14" fillId="3" borderId="7" xfId="2" applyNumberFormat="1" applyFont="1" applyFill="1" applyBorder="1" applyAlignment="1">
      <alignment horizontal="left" vertical="center"/>
    </xf>
    <xf numFmtId="0" fontId="14" fillId="3" borderId="7" xfId="2" applyFont="1" applyFill="1" applyBorder="1" applyAlignment="1">
      <alignment horizontal="center" vertical="center"/>
    </xf>
    <xf numFmtId="0" fontId="25" fillId="3" borderId="22" xfId="2" applyFont="1" applyFill="1" applyBorder="1" applyAlignment="1">
      <alignment horizontal="right" vertical="center"/>
    </xf>
    <xf numFmtId="0" fontId="7" fillId="5" borderId="15" xfId="0" applyFont="1" applyFill="1" applyBorder="1" applyAlignment="1" applyProtection="1">
      <alignment horizontal="left" indent="1"/>
    </xf>
    <xf numFmtId="0" fontId="4" fillId="5" borderId="2" xfId="0" applyFont="1" applyFill="1" applyBorder="1" applyAlignment="1" applyProtection="1">
      <alignment horizontal="left" indent="1"/>
    </xf>
    <xf numFmtId="0" fontId="7" fillId="5" borderId="2" xfId="0" applyFont="1" applyFill="1" applyBorder="1" applyAlignment="1" applyProtection="1">
      <alignment horizontal="left" indent="1"/>
    </xf>
    <xf numFmtId="0" fontId="4" fillId="5" borderId="23" xfId="0" applyFont="1" applyFill="1" applyBorder="1" applyAlignment="1" applyProtection="1">
      <alignment horizontal="left" vertical="center" indent="1"/>
    </xf>
    <xf numFmtId="0" fontId="7" fillId="5" borderId="0" xfId="0" applyFont="1" applyFill="1" applyBorder="1" applyAlignment="1" applyProtection="1">
      <alignment horizontal="left" indent="1"/>
    </xf>
    <xf numFmtId="0" fontId="7" fillId="5" borderId="0" xfId="0" applyFont="1" applyFill="1" applyAlignment="1" applyProtection="1">
      <alignment horizontal="left" indent="1"/>
    </xf>
    <xf numFmtId="0" fontId="7" fillId="0" borderId="0" xfId="2" applyFont="1" applyFill="1" applyBorder="1" applyAlignment="1" applyProtection="1">
      <alignment horizontal="center"/>
    </xf>
    <xf numFmtId="2" fontId="7" fillId="0" borderId="10" xfId="0" applyNumberFormat="1" applyFont="1" applyFill="1" applyBorder="1" applyAlignment="1" applyProtection="1">
      <alignment horizontal="center"/>
    </xf>
    <xf numFmtId="0" fontId="7" fillId="0" borderId="10" xfId="0" applyFont="1" applyFill="1" applyBorder="1" applyAlignment="1" applyProtection="1">
      <alignment horizontal="center"/>
    </xf>
    <xf numFmtId="0" fontId="5" fillId="0" borderId="10" xfId="0" applyFont="1" applyFill="1" applyBorder="1" applyAlignment="1" applyProtection="1">
      <alignment horizontal="center"/>
    </xf>
    <xf numFmtId="0" fontId="7" fillId="5" borderId="0" xfId="0" applyFont="1" applyFill="1" applyAlignment="1" applyProtection="1">
      <alignment horizontal="center"/>
    </xf>
    <xf numFmtId="164" fontId="7" fillId="5" borderId="0" xfId="0" applyNumberFormat="1" applyFont="1" applyFill="1"/>
    <xf numFmtId="164" fontId="7" fillId="0" borderId="0" xfId="0" applyNumberFormat="1" applyFont="1" applyFill="1"/>
    <xf numFmtId="164" fontId="7" fillId="0" borderId="0" xfId="0" applyNumberFormat="1" applyFont="1"/>
    <xf numFmtId="2" fontId="7" fillId="0" borderId="5" xfId="2" applyNumberFormat="1" applyFont="1" applyBorder="1" applyAlignment="1">
      <alignment horizontal="center"/>
    </xf>
    <xf numFmtId="2" fontId="18" fillId="0" borderId="5" xfId="2" applyNumberFormat="1" applyFont="1" applyBorder="1" applyAlignment="1">
      <alignment horizontal="center"/>
    </xf>
    <xf numFmtId="0" fontId="37" fillId="5" borderId="24" xfId="0" applyFont="1" applyFill="1" applyBorder="1" applyAlignment="1" applyProtection="1">
      <alignment horizontal="left"/>
    </xf>
    <xf numFmtId="0" fontId="37" fillId="5" borderId="0" xfId="0" applyFont="1" applyFill="1" applyBorder="1" applyAlignment="1" applyProtection="1">
      <alignment horizontal="center"/>
    </xf>
    <xf numFmtId="0" fontId="0" fillId="5" borderId="1" xfId="0" applyFill="1" applyBorder="1" applyAlignment="1" applyProtection="1"/>
    <xf numFmtId="0" fontId="33" fillId="5" borderId="0" xfId="0" applyFont="1" applyFill="1" applyBorder="1" applyAlignment="1" applyProtection="1">
      <alignment horizontal="center"/>
    </xf>
    <xf numFmtId="0" fontId="4" fillId="5" borderId="1" xfId="0" applyFont="1" applyFill="1" applyBorder="1" applyAlignment="1" applyProtection="1"/>
    <xf numFmtId="0" fontId="0" fillId="5" borderId="1" xfId="0" applyFill="1" applyBorder="1" applyAlignment="1"/>
    <xf numFmtId="0" fontId="33" fillId="5" borderId="1" xfId="0" applyFont="1" applyFill="1" applyBorder="1" applyAlignment="1" applyProtection="1">
      <alignment horizontal="right"/>
    </xf>
    <xf numFmtId="0" fontId="38" fillId="5" borderId="19" xfId="0" applyFont="1" applyFill="1" applyBorder="1" applyAlignment="1" applyProtection="1">
      <alignment horizontal="right" vertical="center"/>
    </xf>
    <xf numFmtId="0" fontId="13" fillId="5" borderId="0" xfId="0" applyFont="1" applyFill="1" applyBorder="1" applyAlignment="1" applyProtection="1">
      <alignment horizontal="center"/>
    </xf>
    <xf numFmtId="2" fontId="24" fillId="0" borderId="5" xfId="2" applyNumberFormat="1" applyFont="1" applyBorder="1" applyAlignment="1">
      <alignment horizontal="center"/>
    </xf>
    <xf numFmtId="0" fontId="34" fillId="0" borderId="1" xfId="0" applyFont="1" applyBorder="1" applyAlignment="1" applyProtection="1">
      <alignment horizontal="right" vertical="center" wrapText="1" shrinkToFit="1"/>
      <protection locked="0"/>
    </xf>
    <xf numFmtId="0" fontId="34" fillId="0" borderId="1" xfId="0" applyFont="1" applyBorder="1" applyAlignment="1" applyProtection="1">
      <alignment horizontal="right" vertical="center" wrapText="1"/>
      <protection locked="0"/>
    </xf>
    <xf numFmtId="0" fontId="33" fillId="11" borderId="1" xfId="0" applyFont="1" applyFill="1" applyBorder="1" applyAlignment="1" applyProtection="1">
      <alignment horizontal="left" vertical="center" wrapText="1" indent="1"/>
    </xf>
    <xf numFmtId="0" fontId="34" fillId="0" borderId="1" xfId="0" applyFont="1" applyFill="1" applyBorder="1" applyAlignment="1" applyProtection="1">
      <alignment horizontal="right" vertical="center" wrapText="1"/>
      <protection locked="0"/>
    </xf>
    <xf numFmtId="0" fontId="39" fillId="13" borderId="1" xfId="2" applyFont="1" applyFill="1" applyBorder="1" applyAlignment="1" applyProtection="1">
      <alignment horizontal="left" vertical="center" wrapText="1" indent="1"/>
    </xf>
    <xf numFmtId="0" fontId="33" fillId="14" borderId="18" xfId="0" applyFont="1" applyFill="1" applyBorder="1" applyAlignment="1" applyProtection="1">
      <alignment horizontal="left" vertical="center" wrapText="1" indent="1"/>
    </xf>
    <xf numFmtId="0" fontId="33" fillId="14" borderId="1" xfId="2" applyFont="1" applyFill="1" applyBorder="1" applyAlignment="1" applyProtection="1">
      <alignment horizontal="left" vertical="center" wrapText="1" indent="1"/>
    </xf>
    <xf numFmtId="0" fontId="33" fillId="14" borderId="1" xfId="0" applyFont="1" applyFill="1" applyBorder="1" applyAlignment="1" applyProtection="1">
      <alignment horizontal="left" vertical="center" wrapText="1" indent="1"/>
    </xf>
    <xf numFmtId="0" fontId="39" fillId="12" borderId="1" xfId="2" applyFont="1" applyFill="1" applyBorder="1" applyAlignment="1" applyProtection="1">
      <alignment horizontal="left" vertical="center" wrapText="1" indent="1"/>
    </xf>
    <xf numFmtId="0" fontId="33" fillId="15" borderId="18" xfId="0" applyFont="1" applyFill="1" applyBorder="1" applyAlignment="1" applyProtection="1">
      <alignment horizontal="left" vertical="center" wrapText="1" indent="1"/>
    </xf>
    <xf numFmtId="0" fontId="33" fillId="15" borderId="1" xfId="0" applyFont="1" applyFill="1" applyBorder="1" applyAlignment="1" applyProtection="1">
      <alignment horizontal="left" vertical="center" wrapText="1" indent="1"/>
    </xf>
    <xf numFmtId="0" fontId="34" fillId="0" borderId="8" xfId="0" applyFont="1" applyBorder="1" applyAlignment="1" applyProtection="1">
      <alignment horizontal="right" vertical="center" wrapText="1"/>
      <protection locked="0"/>
    </xf>
    <xf numFmtId="0" fontId="33" fillId="15" borderId="1" xfId="2" applyFont="1" applyFill="1" applyBorder="1" applyAlignment="1" applyProtection="1">
      <alignment horizontal="left" vertical="center" wrapText="1" indent="1"/>
    </xf>
    <xf numFmtId="2" fontId="42" fillId="3" borderId="5" xfId="2" applyNumberFormat="1" applyFont="1" applyFill="1" applyBorder="1" applyAlignment="1">
      <alignment horizontal="center"/>
    </xf>
    <xf numFmtId="2" fontId="42" fillId="3" borderId="25" xfId="2" applyNumberFormat="1" applyFont="1" applyFill="1" applyBorder="1" applyAlignment="1">
      <alignment horizontal="center"/>
    </xf>
    <xf numFmtId="2" fontId="43" fillId="5" borderId="5" xfId="2" applyNumberFormat="1" applyFont="1" applyFill="1" applyBorder="1" applyAlignment="1">
      <alignment horizontal="center"/>
    </xf>
    <xf numFmtId="2" fontId="43" fillId="5" borderId="25" xfId="2" applyNumberFormat="1" applyFont="1" applyFill="1" applyBorder="1" applyAlignment="1">
      <alignment horizontal="center"/>
    </xf>
    <xf numFmtId="0" fontId="9" fillId="3" borderId="8" xfId="0" applyFont="1" applyFill="1" applyBorder="1" applyAlignment="1">
      <alignment horizontal="left" vertical="center" indent="1"/>
    </xf>
    <xf numFmtId="0" fontId="20" fillId="3" borderId="0" xfId="0" applyFont="1" applyFill="1" applyBorder="1"/>
    <xf numFmtId="0" fontId="44" fillId="3" borderId="0" xfId="0" applyFont="1" applyFill="1" applyBorder="1"/>
    <xf numFmtId="2" fontId="24" fillId="3" borderId="26" xfId="2" applyNumberFormat="1" applyFont="1" applyFill="1" applyBorder="1" applyAlignment="1">
      <alignment horizontal="center"/>
    </xf>
    <xf numFmtId="2" fontId="19" fillId="3" borderId="26" xfId="2" applyNumberFormat="1" applyFont="1" applyFill="1" applyBorder="1" applyAlignment="1">
      <alignment horizontal="center"/>
    </xf>
    <xf numFmtId="2" fontId="42" fillId="3" borderId="26" xfId="2" applyNumberFormat="1" applyFont="1" applyFill="1" applyBorder="1" applyAlignment="1">
      <alignment horizontal="center"/>
    </xf>
    <xf numFmtId="2" fontId="42" fillId="3" borderId="13" xfId="2" applyNumberFormat="1" applyFont="1" applyFill="1" applyBorder="1" applyAlignment="1">
      <alignment horizontal="center"/>
    </xf>
    <xf numFmtId="14" fontId="7" fillId="3" borderId="8" xfId="0" applyNumberFormat="1" applyFont="1" applyFill="1" applyBorder="1" applyAlignment="1">
      <alignment horizontal="left"/>
    </xf>
    <xf numFmtId="0" fontId="14" fillId="3" borderId="7" xfId="0" applyFont="1" applyFill="1" applyBorder="1"/>
    <xf numFmtId="0" fontId="14" fillId="3" borderId="7" xfId="2" applyFont="1" applyFill="1" applyBorder="1"/>
    <xf numFmtId="0" fontId="7" fillId="3" borderId="7" xfId="0" applyFont="1" applyFill="1" applyBorder="1"/>
    <xf numFmtId="0" fontId="14" fillId="3" borderId="7" xfId="2" applyFont="1" applyFill="1" applyBorder="1" applyAlignment="1">
      <alignment horizontal="center"/>
    </xf>
    <xf numFmtId="0" fontId="14" fillId="3" borderId="22" xfId="0" applyFont="1" applyFill="1" applyBorder="1"/>
    <xf numFmtId="14" fontId="4" fillId="3" borderId="1" xfId="0" applyNumberFormat="1" applyFont="1" applyFill="1" applyBorder="1" applyAlignment="1">
      <alignment horizontal="left" indent="1"/>
    </xf>
    <xf numFmtId="0" fontId="4" fillId="3" borderId="0" xfId="0" applyFont="1" applyFill="1" applyBorder="1"/>
    <xf numFmtId="0" fontId="0" fillId="3" borderId="2" xfId="0" applyFill="1" applyBorder="1" applyAlignment="1"/>
    <xf numFmtId="2" fontId="19" fillId="3" borderId="3" xfId="2" applyNumberFormat="1" applyFont="1" applyFill="1" applyBorder="1" applyAlignment="1">
      <alignment horizontal="right"/>
    </xf>
    <xf numFmtId="0" fontId="4" fillId="3" borderId="1" xfId="0" applyFont="1" applyFill="1" applyBorder="1" applyAlignment="1">
      <alignment horizontal="left" vertical="center" indent="1"/>
    </xf>
    <xf numFmtId="2" fontId="14" fillId="3" borderId="0" xfId="2" applyNumberFormat="1" applyFont="1" applyFill="1" applyBorder="1" applyAlignment="1">
      <alignment horizontal="center"/>
    </xf>
    <xf numFmtId="0" fontId="14" fillId="3" borderId="0" xfId="2" applyFont="1" applyFill="1" applyBorder="1" applyAlignment="1">
      <alignment horizontal="centerContinuous"/>
    </xf>
    <xf numFmtId="164" fontId="7" fillId="3" borderId="0" xfId="2" applyNumberFormat="1" applyFont="1" applyFill="1" applyBorder="1" applyAlignment="1">
      <alignment horizontal="center"/>
    </xf>
    <xf numFmtId="0" fontId="15" fillId="0" borderId="0" xfId="2" applyFont="1" applyBorder="1" applyAlignment="1">
      <alignment horizontal="centerContinuous"/>
    </xf>
    <xf numFmtId="0" fontId="10" fillId="3" borderId="1" xfId="0" applyFont="1" applyFill="1" applyBorder="1" applyAlignment="1">
      <alignment horizontal="left" indent="1"/>
    </xf>
    <xf numFmtId="2" fontId="23" fillId="3" borderId="5" xfId="2" applyNumberFormat="1" applyFont="1" applyFill="1" applyBorder="1" applyAlignment="1">
      <alignment horizontal="center"/>
    </xf>
    <xf numFmtId="2" fontId="43" fillId="3" borderId="5" xfId="2" applyNumberFormat="1" applyFont="1" applyFill="1" applyBorder="1" applyAlignment="1">
      <alignment horizontal="center"/>
    </xf>
    <xf numFmtId="2" fontId="43" fillId="3" borderId="25" xfId="2" applyNumberFormat="1" applyFont="1" applyFill="1" applyBorder="1" applyAlignment="1">
      <alignment horizontal="center"/>
    </xf>
    <xf numFmtId="0" fontId="10" fillId="5" borderId="2"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0" fillId="0" borderId="28"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0" fillId="0" borderId="27" xfId="0" applyNumberFormat="1" applyFont="1" applyFill="1" applyBorder="1" applyAlignment="1" applyProtection="1">
      <alignment horizontal="left" vertical="center" wrapText="1"/>
      <protection locked="0"/>
    </xf>
    <xf numFmtId="0" fontId="10" fillId="5" borderId="2" xfId="0" applyFont="1" applyFill="1" applyBorder="1" applyAlignment="1" applyProtection="1">
      <alignment horizontal="left" vertical="center" wrapText="1"/>
    </xf>
    <xf numFmtId="0" fontId="14" fillId="3" borderId="0" xfId="0" applyFont="1" applyFill="1"/>
    <xf numFmtId="0" fontId="14" fillId="0" borderId="0" xfId="0" applyFont="1" applyAlignment="1">
      <alignment horizontal="left" vertical="top"/>
    </xf>
    <xf numFmtId="0" fontId="14" fillId="3" borderId="0" xfId="0" applyFont="1" applyFill="1" applyBorder="1" applyAlignment="1">
      <alignment horizontal="left" vertical="top"/>
    </xf>
    <xf numFmtId="0" fontId="14" fillId="3" borderId="0" xfId="2" applyFont="1" applyFill="1" applyBorder="1" applyAlignment="1">
      <alignment horizontal="left" vertical="top"/>
    </xf>
    <xf numFmtId="2" fontId="10" fillId="3" borderId="26" xfId="0" applyNumberFormat="1" applyFont="1" applyFill="1" applyBorder="1" applyAlignment="1">
      <alignment horizontal="center"/>
    </xf>
    <xf numFmtId="14" fontId="10" fillId="3" borderId="0" xfId="0" applyNumberFormat="1" applyFont="1" applyFill="1" applyBorder="1" applyAlignment="1">
      <alignment horizontal="left"/>
    </xf>
    <xf numFmtId="0" fontId="13" fillId="3" borderId="0" xfId="0" applyFont="1" applyFill="1"/>
    <xf numFmtId="0" fontId="4" fillId="3" borderId="1" xfId="0" applyFont="1" applyFill="1" applyBorder="1" applyAlignment="1">
      <alignment horizontal="left" indent="1"/>
    </xf>
    <xf numFmtId="0" fontId="4" fillId="5" borderId="2" xfId="0" applyFont="1" applyFill="1" applyBorder="1" applyAlignment="1" applyProtection="1"/>
    <xf numFmtId="0" fontId="4" fillId="5" borderId="30" xfId="0" applyFont="1" applyFill="1" applyBorder="1" applyAlignment="1" applyProtection="1"/>
    <xf numFmtId="0" fontId="41" fillId="13" borderId="1" xfId="2" applyFont="1" applyFill="1" applyBorder="1" applyAlignment="1" applyProtection="1">
      <alignment horizontal="center" vertical="center"/>
    </xf>
    <xf numFmtId="0" fontId="41" fillId="13" borderId="0" xfId="2" applyFont="1" applyFill="1" applyBorder="1" applyAlignment="1" applyProtection="1">
      <alignment horizontal="center" vertical="center"/>
    </xf>
    <xf numFmtId="0" fontId="41" fillId="13" borderId="2" xfId="2" applyFont="1" applyFill="1" applyBorder="1" applyAlignment="1" applyProtection="1">
      <alignment horizontal="center" vertical="center"/>
    </xf>
    <xf numFmtId="2" fontId="29" fillId="3" borderId="0" xfId="0" applyNumberFormat="1" applyFont="1" applyFill="1" applyBorder="1" applyAlignment="1">
      <alignment horizontal="centerContinuous"/>
    </xf>
    <xf numFmtId="2" fontId="30" fillId="5" borderId="0" xfId="0" applyNumberFormat="1" applyFont="1" applyFill="1" applyBorder="1" applyAlignment="1">
      <alignment horizontal="centerContinuous"/>
    </xf>
    <xf numFmtId="2" fontId="31" fillId="3" borderId="0" xfId="0" applyNumberFormat="1" applyFont="1" applyFill="1" applyBorder="1" applyAlignment="1">
      <alignment horizontal="centerContinuous"/>
    </xf>
    <xf numFmtId="0" fontId="5" fillId="3" borderId="0" xfId="0" applyFont="1" applyFill="1"/>
    <xf numFmtId="2" fontId="5" fillId="3" borderId="0" xfId="0" applyNumberFormat="1" applyFont="1" applyFill="1"/>
    <xf numFmtId="14" fontId="7" fillId="5" borderId="0" xfId="0" applyNumberFormat="1" applyFont="1" applyFill="1" applyBorder="1" applyAlignment="1">
      <alignment horizontal="left"/>
    </xf>
    <xf numFmtId="0" fontId="14" fillId="5" borderId="0" xfId="0" applyFont="1" applyFill="1" applyBorder="1"/>
    <xf numFmtId="0" fontId="14" fillId="5" borderId="0" xfId="2" applyFont="1" applyFill="1" applyBorder="1"/>
    <xf numFmtId="0" fontId="14" fillId="5" borderId="0" xfId="2" applyFont="1" applyFill="1" applyBorder="1" applyAlignment="1">
      <alignment horizontal="center"/>
    </xf>
    <xf numFmtId="0" fontId="47" fillId="5" borderId="0" xfId="0" applyFont="1" applyFill="1"/>
    <xf numFmtId="2" fontId="47" fillId="5" borderId="0" xfId="0" applyNumberFormat="1" applyFont="1" applyFill="1"/>
    <xf numFmtId="1" fontId="47" fillId="5" borderId="0" xfId="0" applyNumberFormat="1" applyFont="1" applyFill="1" applyBorder="1" applyAlignment="1">
      <alignment horizontal="centerContinuous"/>
    </xf>
    <xf numFmtId="1" fontId="47" fillId="5" borderId="0" xfId="0" applyNumberFormat="1" applyFont="1" applyFill="1"/>
    <xf numFmtId="0" fontId="10" fillId="5" borderId="2" xfId="0" applyFont="1" applyFill="1" applyBorder="1" applyAlignment="1" applyProtection="1">
      <alignment horizontal="left"/>
    </xf>
    <xf numFmtId="0" fontId="10" fillId="5" borderId="2" xfId="0" applyFont="1" applyFill="1" applyBorder="1" applyAlignment="1" applyProtection="1">
      <alignment horizontal="left" vertical="center"/>
    </xf>
    <xf numFmtId="0" fontId="3" fillId="0" borderId="0" xfId="1" applyAlignment="1" applyProtection="1">
      <alignment vertical="center" wrapText="1" readingOrder="1"/>
    </xf>
    <xf numFmtId="0" fontId="49" fillId="5" borderId="0" xfId="2" applyFont="1" applyFill="1" applyBorder="1" applyAlignment="1">
      <alignment horizontal="center"/>
    </xf>
    <xf numFmtId="0" fontId="0" fillId="3" borderId="26" xfId="0" applyFill="1" applyBorder="1" applyAlignment="1"/>
    <xf numFmtId="0" fontId="4" fillId="5" borderId="0" xfId="0" applyFont="1" applyFill="1" applyBorder="1" applyAlignment="1" applyProtection="1"/>
    <xf numFmtId="0" fontId="7" fillId="3" borderId="18" xfId="0" applyFont="1" applyFill="1" applyBorder="1" applyAlignment="1">
      <alignment horizontal="left" indent="1"/>
    </xf>
    <xf numFmtId="0" fontId="10" fillId="3" borderId="0" xfId="0" applyFont="1" applyFill="1" applyBorder="1" applyAlignment="1" applyProtection="1">
      <protection locked="0"/>
    </xf>
    <xf numFmtId="0" fontId="0" fillId="0" borderId="0" xfId="0" applyAlignment="1" applyProtection="1">
      <protection locked="0"/>
    </xf>
    <xf numFmtId="0" fontId="0" fillId="0" borderId="2" xfId="0" applyBorder="1" applyAlignment="1" applyProtection="1">
      <protection locked="0"/>
    </xf>
    <xf numFmtId="0" fontId="10" fillId="3" borderId="1" xfId="0" applyFont="1" applyFill="1" applyBorder="1" applyAlignment="1">
      <alignment horizontal="left" wrapText="1" indent="1"/>
    </xf>
    <xf numFmtId="0" fontId="10" fillId="3" borderId="0" xfId="0" applyFont="1" applyFill="1" applyBorder="1" applyAlignment="1">
      <alignment horizontal="left" wrapText="1" indent="1"/>
    </xf>
    <xf numFmtId="0" fontId="20" fillId="5" borderId="0" xfId="0" applyFont="1" applyFill="1" applyBorder="1" applyAlignment="1">
      <alignment horizontal="center"/>
    </xf>
    <xf numFmtId="0" fontId="31" fillId="3" borderId="5" xfId="2" applyFont="1" applyFill="1" applyBorder="1" applyAlignment="1"/>
    <xf numFmtId="0" fontId="0" fillId="0" borderId="5" xfId="0" applyBorder="1" applyAlignment="1"/>
    <xf numFmtId="0" fontId="7" fillId="3" borderId="0" xfId="2" applyFont="1" applyFill="1" applyBorder="1" applyAlignment="1">
      <alignment horizontal="left" vertical="top" wrapText="1"/>
    </xf>
    <xf numFmtId="0" fontId="20" fillId="3" borderId="0" xfId="0" applyFont="1" applyFill="1" applyBorder="1" applyAlignment="1">
      <alignment horizontal="center"/>
    </xf>
    <xf numFmtId="0" fontId="30" fillId="5" borderId="5" xfId="2" applyFont="1" applyFill="1" applyBorder="1" applyAlignment="1"/>
    <xf numFmtId="0" fontId="0" fillId="5" borderId="5" xfId="0" applyFill="1" applyBorder="1" applyAlignment="1"/>
    <xf numFmtId="0" fontId="29" fillId="3" borderId="5" xfId="2" applyFont="1" applyFill="1" applyBorder="1" applyAlignment="1"/>
    <xf numFmtId="0" fontId="32" fillId="12" borderId="0" xfId="2" applyFont="1" applyFill="1" applyBorder="1" applyAlignment="1">
      <alignment horizontal="center" wrapText="1"/>
    </xf>
    <xf numFmtId="0" fontId="32" fillId="12" borderId="0" xfId="2" applyFont="1" applyFill="1" applyBorder="1" applyAlignment="1">
      <alignment horizontal="center"/>
    </xf>
    <xf numFmtId="0" fontId="32" fillId="6" borderId="0" xfId="2" applyFont="1" applyFill="1" applyBorder="1" applyAlignment="1">
      <alignment horizontal="center" wrapText="1"/>
    </xf>
    <xf numFmtId="0" fontId="10" fillId="6" borderId="0" xfId="0" applyFont="1" applyFill="1" applyBorder="1" applyAlignment="1">
      <alignment horizontal="center"/>
    </xf>
    <xf numFmtId="0" fontId="10" fillId="6" borderId="2" xfId="0" applyFont="1" applyFill="1" applyBorder="1" applyAlignment="1">
      <alignment horizontal="center"/>
    </xf>
    <xf numFmtId="0" fontId="9" fillId="3" borderId="7" xfId="0" applyFont="1" applyFill="1" applyBorder="1" applyAlignment="1">
      <alignment vertical="center"/>
    </xf>
    <xf numFmtId="0" fontId="0" fillId="0" borderId="7" xfId="0" applyBorder="1" applyAlignment="1">
      <alignment vertical="center"/>
    </xf>
    <xf numFmtId="0" fontId="25" fillId="3" borderId="7" xfId="2" applyFont="1" applyFill="1" applyBorder="1" applyAlignment="1">
      <alignment horizontal="center" vertical="center"/>
    </xf>
    <xf numFmtId="0" fontId="4" fillId="3" borderId="16" xfId="0" applyFont="1" applyFill="1" applyBorder="1" applyAlignment="1">
      <alignment horizontal="left" wrapText="1"/>
    </xf>
    <xf numFmtId="0" fontId="10" fillId="3" borderId="0" xfId="0" applyFont="1" applyFill="1" applyBorder="1" applyAlignment="1">
      <alignment horizontal="left" wrapText="1"/>
    </xf>
    <xf numFmtId="2" fontId="14" fillId="3" borderId="0" xfId="2" applyNumberFormat="1" applyFont="1" applyFill="1" applyBorder="1" applyAlignment="1">
      <alignment horizontal="left" vertical="top"/>
    </xf>
    <xf numFmtId="0" fontId="0" fillId="0" borderId="0" xfId="0" applyAlignment="1">
      <alignment horizontal="left" vertical="top"/>
    </xf>
    <xf numFmtId="0" fontId="7" fillId="3" borderId="0" xfId="2" applyFont="1" applyFill="1" applyBorder="1" applyAlignment="1">
      <alignment horizontal="left" wrapText="1"/>
    </xf>
  </cellXfs>
  <cellStyles count="3">
    <cellStyle name="Link" xfId="1" builtinId="8"/>
    <cellStyle name="Standard" xfId="0" builtinId="0"/>
    <cellStyle name="Standard_Tabelle1" xfId="2"/>
  </cellStyles>
  <dxfs count="26">
    <dxf>
      <font>
        <b/>
        <i val="0"/>
        <condense val="0"/>
        <extend val="0"/>
      </font>
    </dxf>
    <dxf>
      <font>
        <b/>
        <i val="0"/>
        <condense val="0"/>
        <extend val="0"/>
      </font>
    </dxf>
    <dxf>
      <font>
        <b/>
        <i val="0"/>
        <condense val="0"/>
        <extend val="0"/>
      </font>
      <fill>
        <patternFill patternType="solid">
          <bgColor indexed="4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7"/>
      </font>
      <fill>
        <patternFill>
          <fgColor indexed="17"/>
          <bgColor indexed="17"/>
        </patternFill>
      </fill>
    </dxf>
    <dxf>
      <font>
        <condense val="0"/>
        <extend val="0"/>
        <color indexed="17"/>
      </font>
      <fill>
        <patternFill>
          <bgColor indexed="17"/>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8"/>
      </font>
      <fill>
        <patternFill>
          <bgColor indexed="8"/>
        </patternFill>
      </fill>
    </dxf>
    <dxf>
      <font>
        <condense val="0"/>
        <extend val="0"/>
        <color indexed="17"/>
      </font>
      <fill>
        <patternFill>
          <bgColor indexed="17"/>
        </patternFill>
      </fill>
    </dxf>
    <dxf>
      <font>
        <condense val="0"/>
        <extend val="0"/>
        <color indexed="8"/>
      </font>
      <fill>
        <patternFill>
          <bgColor indexed="8"/>
        </patternFill>
      </fill>
    </dxf>
    <dxf>
      <font>
        <b/>
        <i val="0"/>
        <condense val="0"/>
        <extend val="0"/>
      </font>
      <fill>
        <patternFill patternType="none">
          <bgColor indexed="65"/>
        </patternFill>
      </fill>
    </dxf>
    <dxf>
      <font>
        <condense val="0"/>
        <extend val="0"/>
        <color indexed="10"/>
      </font>
      <fill>
        <patternFill>
          <bgColor indexed="10"/>
        </patternFill>
      </fill>
    </dxf>
    <dxf>
      <font>
        <condense val="0"/>
        <extend val="0"/>
        <color indexed="17"/>
      </font>
      <fill>
        <patternFill>
          <bgColor indexed="17"/>
        </patternFill>
      </fill>
    </dxf>
    <dxf>
      <font>
        <condense val="0"/>
        <extend val="0"/>
        <color indexed="13"/>
      </font>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0454545454551E-2"/>
          <c:y val="0.16412221387194628"/>
          <c:w val="0.93607954545454541"/>
          <c:h val="0.71374079055939443"/>
        </c:manualLayout>
      </c:layout>
      <c:barChart>
        <c:barDir val="bar"/>
        <c:grouping val="clustered"/>
        <c:varyColors val="0"/>
        <c:ser>
          <c:idx val="0"/>
          <c:order val="0"/>
          <c:spPr>
            <a:solidFill>
              <a:srgbClr val="8080FF"/>
            </a:solidFill>
            <a:ln w="12700">
              <a:solidFill>
                <a:srgbClr val="000000"/>
              </a:solidFill>
              <a:prstDash val="solid"/>
            </a:ln>
          </c:spPr>
          <c:invertIfNegative val="0"/>
          <c:dPt>
            <c:idx val="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3-E522-49C2-A6E6-E1133BDB197C}"/>
              </c:ext>
            </c:extLst>
          </c:dPt>
          <c:dPt>
            <c:idx val="1"/>
            <c:invertIfNegative val="0"/>
            <c:bubble3D val="0"/>
            <c:spPr>
              <a:solidFill>
                <a:srgbClr val="A6CAF0"/>
              </a:solidFill>
              <a:ln w="12700">
                <a:solidFill>
                  <a:srgbClr val="000000"/>
                </a:solidFill>
                <a:prstDash val="solid"/>
              </a:ln>
            </c:spPr>
            <c:extLst>
              <c:ext xmlns:c16="http://schemas.microsoft.com/office/drawing/2014/chart" uri="{C3380CC4-5D6E-409C-BE32-E72D297353CC}">
                <c16:uniqueId val="{00000002-E522-49C2-A6E6-E1133BDB197C}"/>
              </c:ext>
            </c:extLst>
          </c:dPt>
          <c:dPt>
            <c:idx val="2"/>
            <c:invertIfNegative val="0"/>
            <c:bubble3D val="0"/>
            <c:spPr>
              <a:solidFill>
                <a:srgbClr val="FF8080"/>
              </a:solidFill>
              <a:ln w="12700">
                <a:solidFill>
                  <a:srgbClr val="000000"/>
                </a:solidFill>
                <a:prstDash val="solid"/>
              </a:ln>
            </c:spPr>
            <c:extLst>
              <c:ext xmlns:c16="http://schemas.microsoft.com/office/drawing/2014/chart" uri="{C3380CC4-5D6E-409C-BE32-E72D297353CC}">
                <c16:uniqueId val="{00000001-E522-49C2-A6E6-E1133BDB197C}"/>
              </c:ext>
            </c:extLst>
          </c:dPt>
          <c:dPt>
            <c:idx val="3"/>
            <c:invertIfNegative val="0"/>
            <c:bubble3D val="0"/>
            <c:spPr>
              <a:solidFill>
                <a:srgbClr val="C0C0C0"/>
              </a:solidFill>
              <a:ln w="12700">
                <a:solidFill>
                  <a:srgbClr val="000000"/>
                </a:solidFill>
                <a:prstDash val="solid"/>
              </a:ln>
            </c:spPr>
            <c:extLst>
              <c:ext xmlns:c16="http://schemas.microsoft.com/office/drawing/2014/chart" uri="{C3380CC4-5D6E-409C-BE32-E72D297353CC}">
                <c16:uniqueId val="{00000000-E522-49C2-A6E6-E1133BDB197C}"/>
              </c:ext>
            </c:extLst>
          </c:dPt>
          <c:dLbls>
            <c:spPr>
              <a:noFill/>
              <a:ln w="25400">
                <a:noFill/>
              </a:ln>
            </c:spPr>
            <c:txPr>
              <a:bodyPr wrap="square" lIns="38100" tIns="19050" rIns="38100" bIns="19050" anchor="ctr">
                <a:spAutoFit/>
              </a:bodyPr>
              <a:lstStyle/>
              <a:p>
                <a:pPr>
                  <a:defRPr sz="975" b="0" i="0" u="none" strike="noStrike" baseline="0">
                    <a:solidFill>
                      <a:srgbClr val="000000"/>
                    </a:solidFill>
                    <a:latin typeface="Arial"/>
                    <a:ea typeface="Arial"/>
                    <a:cs typeface="Arial"/>
                  </a:defRPr>
                </a:pPr>
                <a:endParaRPr lang="de-DE"/>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Résultat!$A$74:$A$77</c:f>
              <c:strCache>
                <c:ptCount val="4"/>
                <c:pt idx="0">
                  <c:v>Environnement</c:v>
                </c:pt>
                <c:pt idx="1">
                  <c:v>Économie</c:v>
                </c:pt>
                <c:pt idx="2">
                  <c:v>Société</c:v>
                </c:pt>
                <c:pt idx="3">
                  <c:v>Moyenne globale</c:v>
                </c:pt>
              </c:strCache>
            </c:strRef>
          </c:cat>
          <c:val>
            <c:numRef>
              <c:f>Résultat!$B$74:$B$77</c:f>
              <c:numCache>
                <c:formatCode>0.00</c:formatCode>
                <c:ptCount val="4"/>
                <c:pt idx="0">
                  <c:v>0</c:v>
                </c:pt>
                <c:pt idx="1">
                  <c:v>0</c:v>
                </c:pt>
                <c:pt idx="2">
                  <c:v>0</c:v>
                </c:pt>
                <c:pt idx="3">
                  <c:v>0</c:v>
                </c:pt>
              </c:numCache>
            </c:numRef>
          </c:val>
          <c:extLst>
            <c:ext xmlns:c16="http://schemas.microsoft.com/office/drawing/2014/chart" uri="{C3380CC4-5D6E-409C-BE32-E72D297353CC}">
              <c16:uniqueId val="{00000004-E522-49C2-A6E6-E1133BDB197C}"/>
            </c:ext>
          </c:extLst>
        </c:ser>
        <c:dLbls>
          <c:showLegendKey val="0"/>
          <c:showVal val="0"/>
          <c:showCatName val="0"/>
          <c:showSerName val="0"/>
          <c:showPercent val="0"/>
          <c:showBubbleSize val="0"/>
        </c:dLbls>
        <c:gapWidth val="80"/>
        <c:axId val="375239624"/>
        <c:axId val="1"/>
      </c:barChart>
      <c:catAx>
        <c:axId val="37523962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0.8"/>
          <c:min val="-0.8"/>
        </c:scaling>
        <c:delete val="0"/>
        <c:axPos val="t"/>
        <c:majorGridlines>
          <c:spPr>
            <a:ln w="3175">
              <a:solidFill>
                <a:srgbClr val="96969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375239624"/>
        <c:crosses val="autoZero"/>
        <c:crossBetween val="between"/>
        <c:majorUnit val="0.2"/>
        <c:minorUnit val="0.1"/>
      </c:valAx>
      <c:spPr>
        <a:solidFill>
          <a:srgbClr val="FFFFFF"/>
        </a:solidFill>
        <a:ln w="3175">
          <a:solidFill>
            <a:srgbClr val="000000"/>
          </a:solidFill>
          <a:prstDash val="solid"/>
        </a:ln>
      </c:spPr>
    </c:plotArea>
    <c:plotVisOnly val="1"/>
    <c:dispBlanksAs val="gap"/>
    <c:showDLblsOverMax val="0"/>
  </c:chart>
  <c:spPr>
    <a:solidFill>
      <a:srgbClr val="FFFFFF"/>
    </a:solidFill>
    <a:ln w="6350">
      <a:noFill/>
    </a:ln>
  </c:spPr>
  <c:txPr>
    <a:bodyPr/>
    <a:lstStyle/>
    <a:p>
      <a:pPr>
        <a:defRPr sz="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60960</xdr:rowOff>
    </xdr:to>
    <xdr:sp macro="" textlink="">
      <xdr:nvSpPr>
        <xdr:cNvPr id="3074" name="Text Box 2"/>
        <xdr:cNvSpPr txBox="1">
          <a:spLocks noChangeArrowheads="1"/>
        </xdr:cNvSpPr>
      </xdr:nvSpPr>
      <xdr:spPr bwMode="auto">
        <a:xfrm>
          <a:off x="0" y="274320"/>
          <a:ext cx="6042660" cy="11658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000" b="0" i="0" u="none" strike="noStrike" baseline="0">
              <a:solidFill>
                <a:srgbClr val="000000"/>
              </a:solidFill>
              <a:latin typeface="Arial"/>
              <a:cs typeface="Arial"/>
            </a:rPr>
            <a:t>La boussole bernoise du développement durable est un instrument destiné à évaluer les effets d’un projet donné sur le développement durable.</a:t>
          </a:r>
        </a:p>
        <a:p>
          <a:pPr algn="l" rtl="0">
            <a:defRPr sz="1000"/>
          </a:pPr>
          <a:r>
            <a:rPr lang="de-CH" sz="1000" b="0" i="0" u="none" strike="noStrike" baseline="0">
              <a:solidFill>
                <a:srgbClr val="000000"/>
              </a:solidFill>
              <a:latin typeface="Arial"/>
              <a:cs typeface="Arial"/>
            </a:rPr>
            <a:t>L’évaluation se base sur des indicateurs préétablis dans les domaines de l’environnement, de l’économie et de la société. Le résultat en est un profil des forces et des faiblesses, qui donne des informations sur le potentiel d’optimisation du projet, ainsi qu’une évaluation globale du point de vue du développement durable. La boussole du développement durable avec une description détaillée (guide) est disponible à l’adresse Internet suivante :</a:t>
          </a:r>
        </a:p>
      </xdr:txBody>
    </xdr:sp>
    <xdr:clientData/>
  </xdr:twoCellAnchor>
  <xdr:twoCellAnchor>
    <xdr:from>
      <xdr:col>0</xdr:col>
      <xdr:colOff>15240</xdr:colOff>
      <xdr:row>4</xdr:row>
      <xdr:rowOff>0</xdr:rowOff>
    </xdr:from>
    <xdr:to>
      <xdr:col>1</xdr:col>
      <xdr:colOff>0</xdr:colOff>
      <xdr:row>4</xdr:row>
      <xdr:rowOff>3985260</xdr:rowOff>
    </xdr:to>
    <xdr:sp macro="" textlink="">
      <xdr:nvSpPr>
        <xdr:cNvPr id="3075" name="Text Box 3"/>
        <xdr:cNvSpPr txBox="1">
          <a:spLocks noChangeArrowheads="1"/>
        </xdr:cNvSpPr>
      </xdr:nvSpPr>
      <xdr:spPr bwMode="auto">
        <a:xfrm>
          <a:off x="15240" y="1882140"/>
          <a:ext cx="6027420" cy="39852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000" b="0" i="0" u="none" strike="noStrike" baseline="0">
              <a:solidFill>
                <a:srgbClr val="000000"/>
              </a:solidFill>
              <a:latin typeface="Arial"/>
              <a:cs typeface="Arial"/>
            </a:rPr>
            <a:t>La boussole du développement durable se compose d’une grille d’évaluation et d’une feuille de résultats. Vous devez saisir vos données sur la grille uniquement. Une fois les données au complet, la feuille de résultats est générée de manière automatique.</a:t>
          </a:r>
        </a:p>
        <a:p>
          <a:pPr algn="l" rtl="0">
            <a:defRPr sz="1000"/>
          </a:pPr>
          <a:r>
            <a:rPr lang="de-CH" sz="1000" b="1" i="0" u="none" strike="noStrike" baseline="0">
              <a:solidFill>
                <a:srgbClr val="000000"/>
              </a:solidFill>
              <a:latin typeface="Arial"/>
              <a:cs typeface="Arial"/>
            </a:rPr>
            <a:t>Grille d’évaluation</a:t>
          </a:r>
          <a:endParaRPr lang="de-CH" sz="1000" b="0" i="0" u="none" strike="noStrike" baseline="0">
            <a:solidFill>
              <a:srgbClr val="000000"/>
            </a:solidFill>
            <a:latin typeface="Arial"/>
            <a:cs typeface="Arial"/>
          </a:endParaRPr>
        </a:p>
        <a:p>
          <a:pPr algn="l" rtl="0">
            <a:defRPr sz="1000"/>
          </a:pPr>
          <a:r>
            <a:rPr lang="de-CH" sz="1000" b="1" i="0" u="none" strike="noStrike" baseline="0">
              <a:solidFill>
                <a:srgbClr val="FF0000"/>
              </a:solidFill>
              <a:latin typeface="Arial"/>
              <a:cs typeface="Arial"/>
            </a:rPr>
            <a:t>Vous trouverez la grille d’évaluation au bas de la présente page. </a:t>
          </a:r>
          <a:r>
            <a:rPr lang="de-CH" sz="1000" b="0" i="0" u="none" strike="noStrike" baseline="0">
              <a:solidFill>
                <a:srgbClr val="000000"/>
              </a:solidFill>
              <a:latin typeface="Arial"/>
              <a:cs typeface="Arial"/>
            </a:rPr>
            <a:t>L’évaluation de votre projet s’effectue sur cette grille. Veuillez d’abord remplir les champs comprenant les indications générales. Veuillez ensuite cocher, pour chaque libellé (c. à d. pour chaque indicateur) une valeur sur l’échelle des points. Les valeurs ont la signification suivante :</a:t>
          </a:r>
        </a:p>
        <a:p>
          <a:pPr algn="l" rtl="0">
            <a:defRPr sz="1000"/>
          </a:pPr>
          <a:r>
            <a:rPr lang="de-CH" sz="1000" b="0" i="0" u="none" strike="noStrike" baseline="0">
              <a:solidFill>
                <a:srgbClr val="000000"/>
              </a:solidFill>
              <a:latin typeface="Arial"/>
              <a:cs typeface="Arial"/>
            </a:rPr>
            <a:t>    -2: L’effet du projet va dans le sens inverse de celui du libellé (effet important).</a:t>
          </a:r>
        </a:p>
        <a:p>
          <a:pPr algn="l" rtl="0">
            <a:defRPr sz="1000"/>
          </a:pPr>
          <a:r>
            <a:rPr lang="de-CH" sz="1000" b="0" i="0" u="none" strike="noStrike" baseline="0">
              <a:solidFill>
                <a:srgbClr val="000000"/>
              </a:solidFill>
              <a:latin typeface="Arial"/>
              <a:cs typeface="Arial"/>
            </a:rPr>
            <a:t>    -1: L’effet du projet va dans le sens inverse de celui du libellé (effet faible).</a:t>
          </a:r>
        </a:p>
        <a:p>
          <a:pPr algn="l" rtl="0">
            <a:defRPr sz="1000"/>
          </a:pPr>
          <a:r>
            <a:rPr lang="de-CH" sz="1000" b="0" i="0" u="none" strike="noStrike" baseline="0">
              <a:solidFill>
                <a:srgbClr val="000000"/>
              </a:solidFill>
              <a:latin typeface="Arial"/>
              <a:cs typeface="Arial"/>
            </a:rPr>
            <a:t>     0: Le projet n’a pas d’effet particulier dans ce domaine.</a:t>
          </a:r>
        </a:p>
        <a:p>
          <a:pPr algn="l" rtl="0">
            <a:defRPr sz="1000"/>
          </a:pPr>
          <a:r>
            <a:rPr lang="de-CH" sz="1000" b="0" i="0" u="none" strike="noStrike" baseline="0">
              <a:solidFill>
                <a:srgbClr val="000000"/>
              </a:solidFill>
              <a:latin typeface="Arial"/>
              <a:cs typeface="Arial"/>
            </a:rPr>
            <a:t>     1: L’effet du projet va dans le sens du libellé (effet faible).</a:t>
          </a:r>
        </a:p>
        <a:p>
          <a:pPr algn="l" rtl="0">
            <a:defRPr sz="1000"/>
          </a:pPr>
          <a:r>
            <a:rPr lang="de-CH" sz="1000" b="0" i="0" u="none" strike="noStrike" baseline="0">
              <a:solidFill>
                <a:srgbClr val="000000"/>
              </a:solidFill>
              <a:latin typeface="Arial"/>
              <a:cs typeface="Arial"/>
            </a:rPr>
            <a:t>     2: L’effet du projet va dans le sens du libellé (effet important).</a:t>
          </a:r>
        </a:p>
        <a:p>
          <a:pPr algn="l" rtl="0">
            <a:defRPr sz="1000"/>
          </a:pPr>
          <a:r>
            <a:rPr lang="de-CH" sz="1000" b="0" i="0" u="none" strike="noStrike" baseline="0">
              <a:solidFill>
                <a:srgbClr val="000000"/>
              </a:solidFill>
              <a:latin typeface="Arial"/>
              <a:cs typeface="Arial"/>
            </a:rPr>
            <a:t>Pour chaque indicateur, il est nécessaire de cocher une valeur. Si l’indicateur n’est pas pertinent pour le projet soumis à évaluation, veuillez cocher 0.</a:t>
          </a:r>
        </a:p>
        <a:p>
          <a:pPr algn="l" rtl="0">
            <a:defRPr sz="1000"/>
          </a:pPr>
          <a:r>
            <a:rPr lang="de-CH" sz="1000" b="1" i="0" u="none" strike="noStrike" baseline="0">
              <a:solidFill>
                <a:srgbClr val="000000"/>
              </a:solidFill>
              <a:latin typeface="Arial"/>
              <a:cs typeface="Arial"/>
            </a:rPr>
            <a:t>Feuille des résultats</a:t>
          </a: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Après avoir rempli l’ensemble de la grille, l’évaluation graphique et numérique s’effectue de manière au-tomatique. Le résultat apparaît sur la feuille de résultats. </a:t>
          </a:r>
        </a:p>
        <a:p>
          <a:pPr algn="l" rtl="0">
            <a:defRPr sz="1000"/>
          </a:pPr>
          <a:r>
            <a:rPr lang="de-CH" sz="1000" b="0" i="0" u="none" strike="noStrike" baseline="0">
              <a:solidFill>
                <a:srgbClr val="000000"/>
              </a:solidFill>
              <a:latin typeface="Arial"/>
              <a:cs typeface="Arial"/>
            </a:rPr>
            <a:t>Le diagramme à barres en couleurs indique les forces et les faiblesses du projet :</a:t>
          </a:r>
        </a:p>
        <a:p>
          <a:pPr algn="l" rtl="0">
            <a:defRPr sz="1000"/>
          </a:pPr>
          <a:r>
            <a:rPr lang="de-CH" sz="1000" b="0" i="0" u="none" strike="noStrike" baseline="0">
              <a:solidFill>
                <a:srgbClr val="000000"/>
              </a:solidFill>
              <a:latin typeface="Arial"/>
              <a:cs typeface="Arial"/>
            </a:rPr>
            <a:t>Les valeurs positives (en vert) représentent, du point de vue du développement durable, les effets sou-haitables (forces) du projet.</a:t>
          </a:r>
        </a:p>
        <a:p>
          <a:pPr algn="l" rtl="0">
            <a:defRPr sz="1000"/>
          </a:pPr>
          <a:r>
            <a:rPr lang="de-CH" sz="1000" b="0" i="0" u="none" strike="noStrike" baseline="0">
              <a:solidFill>
                <a:srgbClr val="000000"/>
              </a:solidFill>
              <a:latin typeface="Arial"/>
              <a:cs typeface="Arial"/>
            </a:rPr>
            <a:t>Les valeurs négatives (en rouge) représentent, du point de vue du développement durable, les effets indésirables (faiblesses) du projet.</a:t>
          </a:r>
        </a:p>
        <a:p>
          <a:pPr algn="l" rtl="0">
            <a:defRPr sz="1000"/>
          </a:pPr>
          <a:r>
            <a:rPr lang="de-CH" sz="1000" b="0" i="0" u="none" strike="noStrike" baseline="0">
              <a:solidFill>
                <a:srgbClr val="000000"/>
              </a:solidFill>
              <a:latin typeface="Arial"/>
              <a:cs typeface="Arial"/>
            </a:rPr>
            <a:t>Les feux tricolores indiquent l’évaluation globale du projet.</a:t>
          </a:r>
        </a:p>
      </xdr:txBody>
    </xdr:sp>
    <xdr:clientData/>
  </xdr:twoCellAnchor>
  <xdr:twoCellAnchor>
    <xdr:from>
      <xdr:col>0</xdr:col>
      <xdr:colOff>15240</xdr:colOff>
      <xdr:row>6</xdr:row>
      <xdr:rowOff>22860</xdr:rowOff>
    </xdr:from>
    <xdr:to>
      <xdr:col>1</xdr:col>
      <xdr:colOff>0</xdr:colOff>
      <xdr:row>7</xdr:row>
      <xdr:rowOff>7620</xdr:rowOff>
    </xdr:to>
    <xdr:sp macro="" textlink="">
      <xdr:nvSpPr>
        <xdr:cNvPr id="3076" name="Text Box 4"/>
        <xdr:cNvSpPr txBox="1">
          <a:spLocks noChangeArrowheads="1"/>
        </xdr:cNvSpPr>
      </xdr:nvSpPr>
      <xdr:spPr bwMode="auto">
        <a:xfrm>
          <a:off x="15240" y="6134100"/>
          <a:ext cx="6027420" cy="8458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000" b="0" i="0" u="none" strike="noStrike" baseline="0">
              <a:solidFill>
                <a:srgbClr val="000000"/>
              </a:solidFill>
              <a:latin typeface="Arial"/>
              <a:cs typeface="Arial"/>
            </a:rPr>
            <a:t>Centre de compétences pour le développement durable dans le canton de Berne</a:t>
          </a:r>
        </a:p>
        <a:p>
          <a:pPr algn="l" rtl="0">
            <a:defRPr sz="1000"/>
          </a:pPr>
          <a:r>
            <a:rPr lang="de-CH" sz="1000" b="0" i="0" u="none" strike="noStrike" baseline="0">
              <a:solidFill>
                <a:srgbClr val="000000"/>
              </a:solidFill>
              <a:latin typeface="Arial"/>
              <a:cs typeface="Arial"/>
            </a:rPr>
            <a:t>Office de la coordination environnementale et de l'énergie du canton de Berne</a:t>
          </a:r>
        </a:p>
        <a:p>
          <a:pPr algn="l" rtl="0">
            <a:defRPr sz="1000"/>
          </a:pPr>
          <a:r>
            <a:rPr lang="de-CH" sz="1000" b="0" i="0" u="none" strike="noStrike" baseline="0">
              <a:solidFill>
                <a:srgbClr val="000000"/>
              </a:solidFill>
              <a:latin typeface="Arial"/>
              <a:cs typeface="Arial"/>
            </a:rPr>
            <a:t>Reiterstrasse 11</a:t>
          </a:r>
        </a:p>
        <a:p>
          <a:pPr algn="l" rtl="0">
            <a:defRPr sz="1000"/>
          </a:pPr>
          <a:r>
            <a:rPr lang="de-CH" sz="1000" b="0" i="0" u="none" strike="noStrike" baseline="0">
              <a:solidFill>
                <a:srgbClr val="000000"/>
              </a:solidFill>
              <a:latin typeface="Arial"/>
              <a:cs typeface="Arial"/>
            </a:rPr>
            <a:t>3011 Berne</a:t>
          </a:r>
        </a:p>
        <a:p>
          <a:pPr algn="l" rtl="0">
            <a:defRPr sz="1000"/>
          </a:pPr>
          <a:r>
            <a:rPr lang="de-CH" sz="1000" b="0" i="0" u="none" strike="noStrike" baseline="0">
              <a:solidFill>
                <a:srgbClr val="000000"/>
              </a:solidFill>
              <a:latin typeface="Arial"/>
              <a:cs typeface="Arial"/>
            </a:rPr>
            <a:t>Tél. 031 633 36 61, fax 031 633 36 60</a:t>
          </a: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182880</xdr:colOff>
      <xdr:row>56</xdr:row>
      <xdr:rowOff>83820</xdr:rowOff>
    </xdr:from>
    <xdr:to>
      <xdr:col>4</xdr:col>
      <xdr:colOff>213360</xdr:colOff>
      <xdr:row>66</xdr:row>
      <xdr:rowOff>121920</xdr:rowOff>
    </xdr:to>
    <xdr:graphicFrame macro="">
      <xdr:nvGraphicFramePr>
        <xdr:cNvPr id="1050" name="Diagram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30480</xdr:colOff>
      <xdr:row>130</xdr:row>
      <xdr:rowOff>121920</xdr:rowOff>
    </xdr:from>
    <xdr:to>
      <xdr:col>31</xdr:col>
      <xdr:colOff>38100</xdr:colOff>
      <xdr:row>130</xdr:row>
      <xdr:rowOff>121920</xdr:rowOff>
    </xdr:to>
    <xdr:sp macro="" textlink="">
      <xdr:nvSpPr>
        <xdr:cNvPr id="1064" name="Line 40"/>
        <xdr:cNvSpPr>
          <a:spLocks noChangeShapeType="1"/>
        </xdr:cNvSpPr>
      </xdr:nvSpPr>
      <xdr:spPr bwMode="auto">
        <a:xfrm flipH="1">
          <a:off x="9715500" y="24178260"/>
          <a:ext cx="487680"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30480</xdr:colOff>
      <xdr:row>130</xdr:row>
      <xdr:rowOff>0</xdr:rowOff>
    </xdr:from>
    <xdr:to>
      <xdr:col>31</xdr:col>
      <xdr:colOff>38100</xdr:colOff>
      <xdr:row>130</xdr:row>
      <xdr:rowOff>0</xdr:rowOff>
    </xdr:to>
    <xdr:sp macro="" textlink="">
      <xdr:nvSpPr>
        <xdr:cNvPr id="1065" name="Line 41"/>
        <xdr:cNvSpPr>
          <a:spLocks noChangeShapeType="1"/>
        </xdr:cNvSpPr>
      </xdr:nvSpPr>
      <xdr:spPr bwMode="auto">
        <a:xfrm flipH="1">
          <a:off x="9715500" y="24056340"/>
          <a:ext cx="487680"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30480</xdr:colOff>
      <xdr:row>130</xdr:row>
      <xdr:rowOff>0</xdr:rowOff>
    </xdr:from>
    <xdr:to>
      <xdr:col>31</xdr:col>
      <xdr:colOff>38100</xdr:colOff>
      <xdr:row>130</xdr:row>
      <xdr:rowOff>0</xdr:rowOff>
    </xdr:to>
    <xdr:sp macro="" textlink="">
      <xdr:nvSpPr>
        <xdr:cNvPr id="1066" name="Line 42"/>
        <xdr:cNvSpPr>
          <a:spLocks noChangeShapeType="1"/>
        </xdr:cNvSpPr>
      </xdr:nvSpPr>
      <xdr:spPr bwMode="auto">
        <a:xfrm flipH="1">
          <a:off x="9715500" y="24056340"/>
          <a:ext cx="487680"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xdr:colOff>
      <xdr:row>143</xdr:row>
      <xdr:rowOff>45720</xdr:rowOff>
    </xdr:from>
    <xdr:to>
      <xdr:col>37</xdr:col>
      <xdr:colOff>22860</xdr:colOff>
      <xdr:row>143</xdr:row>
      <xdr:rowOff>45720</xdr:rowOff>
    </xdr:to>
    <xdr:sp macro="" textlink="">
      <xdr:nvSpPr>
        <xdr:cNvPr id="1070" name="Line 46"/>
        <xdr:cNvSpPr>
          <a:spLocks noChangeShapeType="1"/>
        </xdr:cNvSpPr>
      </xdr:nvSpPr>
      <xdr:spPr bwMode="auto">
        <a:xfrm flipH="1">
          <a:off x="10652760" y="26281380"/>
          <a:ext cx="495300"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138</xdr:row>
      <xdr:rowOff>137160</xdr:rowOff>
    </xdr:from>
    <xdr:to>
      <xdr:col>6</xdr:col>
      <xdr:colOff>152400</xdr:colOff>
      <xdr:row>138</xdr:row>
      <xdr:rowOff>137160</xdr:rowOff>
    </xdr:to>
    <xdr:sp macro="" textlink="">
      <xdr:nvSpPr>
        <xdr:cNvPr id="1074" name="Line 50"/>
        <xdr:cNvSpPr>
          <a:spLocks noChangeShapeType="1"/>
        </xdr:cNvSpPr>
      </xdr:nvSpPr>
      <xdr:spPr bwMode="auto">
        <a:xfrm flipV="1">
          <a:off x="5829300" y="25534620"/>
          <a:ext cx="327660"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38100</xdr:colOff>
      <xdr:row>141</xdr:row>
      <xdr:rowOff>45720</xdr:rowOff>
    </xdr:from>
    <xdr:to>
      <xdr:col>19</xdr:col>
      <xdr:colOff>0</xdr:colOff>
      <xdr:row>141</xdr:row>
      <xdr:rowOff>45720</xdr:rowOff>
    </xdr:to>
    <xdr:sp macro="" textlink="">
      <xdr:nvSpPr>
        <xdr:cNvPr id="1075" name="Line 51"/>
        <xdr:cNvSpPr>
          <a:spLocks noChangeShapeType="1"/>
        </xdr:cNvSpPr>
      </xdr:nvSpPr>
      <xdr:spPr bwMode="auto">
        <a:xfrm flipV="1">
          <a:off x="7871460" y="25946100"/>
          <a:ext cx="327660"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464820</xdr:colOff>
      <xdr:row>57</xdr:row>
      <xdr:rowOff>121920</xdr:rowOff>
    </xdr:from>
    <xdr:to>
      <xdr:col>7</xdr:col>
      <xdr:colOff>76200</xdr:colOff>
      <xdr:row>65</xdr:row>
      <xdr:rowOff>129540</xdr:rowOff>
    </xdr:to>
    <xdr:grpSp>
      <xdr:nvGrpSpPr>
        <xdr:cNvPr id="1079" name="Group 55"/>
        <xdr:cNvGrpSpPr>
          <a:grpSpLocks/>
        </xdr:cNvGrpSpPr>
      </xdr:nvGrpSpPr>
      <xdr:grpSpPr bwMode="auto">
        <a:xfrm>
          <a:off x="5798820" y="11407140"/>
          <a:ext cx="464820" cy="1668780"/>
          <a:chOff x="562" y="1177"/>
          <a:chExt cx="49" cy="178"/>
        </a:xfrm>
      </xdr:grpSpPr>
      <xdr:sp macro="" textlink="">
        <xdr:nvSpPr>
          <xdr:cNvPr id="1058" name="Line 34"/>
          <xdr:cNvSpPr>
            <a:spLocks noChangeShapeType="1"/>
          </xdr:cNvSpPr>
        </xdr:nvSpPr>
        <xdr:spPr bwMode="auto">
          <a:xfrm flipH="1">
            <a:off x="562" y="1302"/>
            <a:ext cx="49" cy="0"/>
          </a:xfrm>
          <a:prstGeom prst="line">
            <a:avLst/>
          </a:prstGeom>
          <a:noFill/>
          <a:ln w="50800">
            <a:solidFill>
              <a:srgbClr val="333333"/>
            </a:solidFill>
            <a:round/>
            <a:headEnd/>
            <a:tailEnd/>
          </a:ln>
          <a:extLst>
            <a:ext uri="{909E8E84-426E-40DD-AFC4-6F175D3DCCD1}">
              <a14:hiddenFill xmlns:a14="http://schemas.microsoft.com/office/drawing/2010/main">
                <a:noFill/>
              </a14:hiddenFill>
            </a:ext>
          </a:extLst>
        </xdr:spPr>
      </xdr:sp>
      <xdr:grpSp>
        <xdr:nvGrpSpPr>
          <xdr:cNvPr id="1078" name="Group 54"/>
          <xdr:cNvGrpSpPr>
            <a:grpSpLocks/>
          </xdr:cNvGrpSpPr>
        </xdr:nvGrpSpPr>
        <xdr:grpSpPr bwMode="auto">
          <a:xfrm>
            <a:off x="562" y="1177"/>
            <a:ext cx="49" cy="178"/>
            <a:chOff x="562" y="1177"/>
            <a:chExt cx="49" cy="178"/>
          </a:xfrm>
        </xdr:grpSpPr>
        <xdr:sp macro="" textlink="">
          <xdr:nvSpPr>
            <xdr:cNvPr id="1051" name="Oval 27"/>
            <xdr:cNvSpPr>
              <a:spLocks noChangeArrowheads="1"/>
            </xdr:cNvSpPr>
          </xdr:nvSpPr>
          <xdr:spPr bwMode="auto">
            <a:xfrm>
              <a:off x="568" y="1263"/>
              <a:ext cx="37" cy="37"/>
            </a:xfrm>
            <a:prstGeom prst="ellipse">
              <a:avLst/>
            </a:prstGeom>
            <a:solidFill>
              <a:srgbClr xmlns:mc="http://schemas.openxmlformats.org/markup-compatibility/2006" xmlns:a14="http://schemas.microsoft.com/office/drawing/2010/main" val="FFFFFF" mc:Ignorable="a14" a14:legacySpreadsheetColorIndex="9">
                <a:alpha val="0"/>
              </a:srgbClr>
            </a:solidFill>
            <a:ln w="88900">
              <a:solidFill>
                <a:srgbClr val="333333"/>
              </a:solidFill>
              <a:round/>
              <a:headEnd/>
              <a:tailEnd/>
            </a:ln>
          </xdr:spPr>
        </xdr:sp>
        <xdr:grpSp>
          <xdr:nvGrpSpPr>
            <xdr:cNvPr id="1077" name="Group 53"/>
            <xdr:cNvGrpSpPr>
              <a:grpSpLocks/>
            </xdr:cNvGrpSpPr>
          </xdr:nvGrpSpPr>
          <xdr:grpSpPr bwMode="auto">
            <a:xfrm>
              <a:off x="562" y="1177"/>
              <a:ext cx="49" cy="178"/>
              <a:chOff x="562" y="1177"/>
              <a:chExt cx="49" cy="178"/>
            </a:xfrm>
          </xdr:grpSpPr>
          <xdr:sp macro="" textlink="">
            <xdr:nvSpPr>
              <xdr:cNvPr id="1053" name="Oval 29"/>
              <xdr:cNvSpPr>
                <a:spLocks noChangeArrowheads="1"/>
              </xdr:cNvSpPr>
            </xdr:nvSpPr>
            <xdr:spPr bwMode="auto">
              <a:xfrm>
                <a:off x="568" y="1221"/>
                <a:ext cx="37" cy="37"/>
              </a:xfrm>
              <a:prstGeom prst="ellipse">
                <a:avLst/>
              </a:prstGeom>
              <a:solidFill>
                <a:srgbClr xmlns:mc="http://schemas.openxmlformats.org/markup-compatibility/2006" xmlns:a14="http://schemas.microsoft.com/office/drawing/2010/main" val="FFFFFF" mc:Ignorable="a14" a14:legacySpreadsheetColorIndex="9">
                  <a:alpha val="0"/>
                </a:srgbClr>
              </a:solidFill>
              <a:ln w="88900">
                <a:solidFill>
                  <a:srgbClr val="333333"/>
                </a:solidFill>
                <a:round/>
                <a:headEnd/>
                <a:tailEnd/>
              </a:ln>
            </xdr:spPr>
          </xdr:sp>
          <xdr:sp macro="" textlink="">
            <xdr:nvSpPr>
              <xdr:cNvPr id="1054" name="Oval 30"/>
              <xdr:cNvSpPr>
                <a:spLocks noChangeArrowheads="1"/>
              </xdr:cNvSpPr>
            </xdr:nvSpPr>
            <xdr:spPr bwMode="auto">
              <a:xfrm>
                <a:off x="568" y="1180"/>
                <a:ext cx="37" cy="37"/>
              </a:xfrm>
              <a:prstGeom prst="ellipse">
                <a:avLst/>
              </a:prstGeom>
              <a:solidFill>
                <a:srgbClr xmlns:mc="http://schemas.openxmlformats.org/markup-compatibility/2006" xmlns:a14="http://schemas.microsoft.com/office/drawing/2010/main" val="FFFFFF" mc:Ignorable="a14" a14:legacySpreadsheetColorIndex="9">
                  <a:alpha val="0"/>
                </a:srgbClr>
              </a:solidFill>
              <a:ln w="88900">
                <a:solidFill>
                  <a:srgbClr val="333333"/>
                </a:solidFill>
                <a:round/>
                <a:headEnd/>
                <a:tailEnd/>
              </a:ln>
            </xdr:spPr>
          </xdr:sp>
          <xdr:sp macro="" textlink="">
            <xdr:nvSpPr>
              <xdr:cNvPr id="1055" name="Line 31"/>
              <xdr:cNvSpPr>
                <a:spLocks noChangeShapeType="1"/>
              </xdr:cNvSpPr>
            </xdr:nvSpPr>
            <xdr:spPr bwMode="auto">
              <a:xfrm>
                <a:off x="567" y="1177"/>
                <a:ext cx="0" cy="128"/>
              </a:xfrm>
              <a:prstGeom prst="line">
                <a:avLst/>
              </a:prstGeom>
              <a:noFill/>
              <a:ln w="9525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056" name="Line 32"/>
              <xdr:cNvSpPr>
                <a:spLocks noChangeShapeType="1"/>
              </xdr:cNvSpPr>
            </xdr:nvSpPr>
            <xdr:spPr bwMode="auto">
              <a:xfrm>
                <a:off x="606" y="1178"/>
                <a:ext cx="0" cy="123"/>
              </a:xfrm>
              <a:prstGeom prst="line">
                <a:avLst/>
              </a:prstGeom>
              <a:noFill/>
              <a:ln w="9525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057" name="Line 33"/>
              <xdr:cNvSpPr>
                <a:spLocks noChangeShapeType="1"/>
              </xdr:cNvSpPr>
            </xdr:nvSpPr>
            <xdr:spPr bwMode="auto">
              <a:xfrm flipH="1">
                <a:off x="562" y="1178"/>
                <a:ext cx="49" cy="0"/>
              </a:xfrm>
              <a:prstGeom prst="line">
                <a:avLst/>
              </a:prstGeom>
              <a:noFill/>
              <a:ln w="508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059" name="Line 35"/>
              <xdr:cNvSpPr>
                <a:spLocks noChangeShapeType="1"/>
              </xdr:cNvSpPr>
            </xdr:nvSpPr>
            <xdr:spPr bwMode="auto">
              <a:xfrm>
                <a:off x="587" y="1305"/>
                <a:ext cx="0" cy="50"/>
              </a:xfrm>
              <a:prstGeom prst="line">
                <a:avLst/>
              </a:prstGeom>
              <a:noFill/>
              <a:ln w="635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073" name="Line 49"/>
              <xdr:cNvSpPr>
                <a:spLocks noChangeShapeType="1"/>
              </xdr:cNvSpPr>
            </xdr:nvSpPr>
            <xdr:spPr bwMode="auto">
              <a:xfrm flipV="1">
                <a:off x="571" y="1219"/>
                <a:ext cx="34" cy="0"/>
              </a:xfrm>
              <a:prstGeom prst="line">
                <a:avLst/>
              </a:prstGeom>
              <a:noFill/>
              <a:ln w="5715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076" name="Line 52"/>
              <xdr:cNvSpPr>
                <a:spLocks noChangeShapeType="1"/>
              </xdr:cNvSpPr>
            </xdr:nvSpPr>
            <xdr:spPr bwMode="auto">
              <a:xfrm>
                <a:off x="569" y="1260"/>
                <a:ext cx="34" cy="0"/>
              </a:xfrm>
              <a:prstGeom prst="line">
                <a:avLst/>
              </a:prstGeom>
              <a:noFill/>
              <a:ln w="63500">
                <a:solidFill>
                  <a:srgbClr val="333333"/>
                </a:solidFill>
                <a:round/>
                <a:headEnd/>
                <a:tailEnd/>
              </a:ln>
              <a:extLst>
                <a:ext uri="{909E8E84-426E-40DD-AFC4-6F175D3DCCD1}">
                  <a14:hiddenFill xmlns:a14="http://schemas.microsoft.com/office/drawing/2010/main">
                    <a:noFill/>
                  </a14:hiddenFill>
                </a:ext>
              </a:extLst>
            </xdr:spPr>
          </xdr:sp>
        </xdr:grpSp>
      </xdr:grpSp>
    </xdr:grpSp>
    <xdr:clientData/>
  </xdr:twoCellAnchor>
</xdr:wsDr>
</file>

<file path=xl/drawings/drawing3.xml><?xml version="1.0" encoding="utf-8"?>
<c:userShapes xmlns:c="http://schemas.openxmlformats.org/drawingml/2006/chart">
  <cdr:relSizeAnchor xmlns:cdr="http://schemas.openxmlformats.org/drawingml/2006/chartDrawing">
    <cdr:from>
      <cdr:x>0.50025</cdr:x>
      <cdr:y>0.16555</cdr:y>
    </cdr:from>
    <cdr:to>
      <cdr:x>0.50025</cdr:x>
      <cdr:y>0.87161</cdr:y>
    </cdr:to>
    <cdr:sp macro="" textlink="">
      <cdr:nvSpPr>
        <cdr:cNvPr id="5124" name="Line 4"/>
        <cdr:cNvSpPr>
          <a:spLocks xmlns:a="http://schemas.openxmlformats.org/drawingml/2006/main" noChangeShapeType="1"/>
        </cdr:cNvSpPr>
      </cdr:nvSpPr>
      <cdr:spPr bwMode="auto">
        <a:xfrm xmlns:a="http://schemas.openxmlformats.org/drawingml/2006/main">
          <a:off x="2684826" y="329241"/>
          <a:ext cx="0" cy="141497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ocee@bve.be.ch" TargetMode="External"/><Relationship Id="rId2" Type="http://schemas.openxmlformats.org/officeDocument/2006/relationships/hyperlink" Target="http://www.be.ch/ocee" TargetMode="External"/><Relationship Id="rId1" Type="http://schemas.openxmlformats.org/officeDocument/2006/relationships/hyperlink" Target="http://www.be.ch/boussol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133"/>
  <sheetViews>
    <sheetView tabSelected="1" zoomScale="110" zoomScaleNormal="110" zoomScaleSheetLayoutView="120" workbookViewId="0">
      <selection activeCell="A14" sqref="A14"/>
    </sheetView>
  </sheetViews>
  <sheetFormatPr baseColWidth="10" defaultColWidth="11.42578125" defaultRowHeight="12.75"/>
  <cols>
    <col min="1" max="1" width="88.140625" customWidth="1"/>
    <col min="2" max="9" width="11.42578125" style="2"/>
  </cols>
  <sheetData>
    <row r="1" spans="1:9" ht="21.95" customHeight="1">
      <c r="A1" s="6" t="s">
        <v>5</v>
      </c>
    </row>
    <row r="2" spans="1:9" ht="87" customHeight="1">
      <c r="A2" s="1"/>
    </row>
    <row r="3" spans="1:9" s="5" customFormat="1" ht="21.75" customHeight="1">
      <c r="A3" s="248" t="s">
        <v>6</v>
      </c>
      <c r="B3" s="4"/>
      <c r="C3" s="4"/>
      <c r="D3" s="4"/>
      <c r="E3" s="4"/>
      <c r="F3" s="4"/>
      <c r="G3" s="4"/>
      <c r="H3" s="4"/>
      <c r="I3" s="4"/>
    </row>
    <row r="4" spans="1:9" ht="18" customHeight="1">
      <c r="A4" s="7" t="s">
        <v>7</v>
      </c>
    </row>
    <row r="5" spans="1:9" ht="315" customHeight="1"/>
    <row r="6" spans="1:9" ht="18" customHeight="1">
      <c r="A6" s="7" t="s">
        <v>8</v>
      </c>
    </row>
    <row r="7" spans="1:9" ht="68.25" customHeight="1"/>
    <row r="8" spans="1:9" ht="12.75" customHeight="1">
      <c r="A8" s="3" t="s">
        <v>9</v>
      </c>
    </row>
    <row r="9" spans="1:9" ht="14.25" customHeight="1">
      <c r="A9" s="3" t="s">
        <v>10</v>
      </c>
    </row>
    <row r="10" spans="1:9">
      <c r="A10" s="8" t="s">
        <v>11</v>
      </c>
    </row>
    <row r="11" spans="1:9">
      <c r="A11" s="2"/>
    </row>
    <row r="12" spans="1:9">
      <c r="A12" s="2"/>
    </row>
    <row r="13" spans="1:9">
      <c r="A13" s="2"/>
    </row>
    <row r="14" spans="1:9">
      <c r="A14" s="2"/>
    </row>
    <row r="15" spans="1:9">
      <c r="A15" s="2"/>
    </row>
    <row r="16" spans="1:9">
      <c r="A16" s="2"/>
    </row>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sheetData>
  <sheetProtection sheet="1" objects="1" scenarios="1"/>
  <phoneticPr fontId="2" type="noConversion"/>
  <hyperlinks>
    <hyperlink ref="A3" r:id="rId1"/>
    <hyperlink ref="A9" r:id="rId2"/>
    <hyperlink ref="A8"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indexed="11"/>
  </sheetPr>
  <dimension ref="A1:CI298"/>
  <sheetViews>
    <sheetView zoomScale="90" zoomScaleNormal="75" zoomScaleSheetLayoutView="75" workbookViewId="0">
      <pane ySplit="8" topLeftCell="A9" activePane="bottomLeft" state="frozen"/>
      <selection pane="bottomLeft" activeCell="G20" sqref="G20"/>
    </sheetView>
  </sheetViews>
  <sheetFormatPr baseColWidth="10" defaultColWidth="11.42578125" defaultRowHeight="12.75"/>
  <cols>
    <col min="1" max="1" width="98" style="112" customWidth="1"/>
    <col min="2" max="2" width="4.42578125" style="112" customWidth="1"/>
    <col min="3" max="3" width="4.7109375" style="112" customWidth="1"/>
    <col min="4" max="4" width="4.42578125" style="112" customWidth="1"/>
    <col min="5" max="5" width="4.7109375" style="112" customWidth="1"/>
    <col min="6" max="6" width="4.28515625" style="112" customWidth="1"/>
    <col min="7" max="7" width="84.5703125" style="148" customWidth="1"/>
    <col min="8" max="8" width="10.85546875" style="112" hidden="1" customWidth="1"/>
    <col min="9" max="9" width="0" style="154" hidden="1" customWidth="1"/>
    <col min="10" max="63" width="11.42578125" style="58"/>
    <col min="64" max="87" width="11.42578125" style="77"/>
    <col min="88" max="16384" width="11.42578125" style="59"/>
  </cols>
  <sheetData>
    <row r="1" spans="1:87" s="61" customFormat="1" ht="26.25" customHeight="1" thickBot="1">
      <c r="A1" s="114" t="s">
        <v>12</v>
      </c>
      <c r="B1" s="105"/>
      <c r="C1" s="105"/>
      <c r="D1" s="105"/>
      <c r="E1" s="105"/>
      <c r="F1" s="105"/>
      <c r="G1" s="144"/>
      <c r="H1" s="160"/>
      <c r="I1" s="161"/>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78"/>
      <c r="BM1" s="78"/>
      <c r="BN1" s="78"/>
      <c r="BO1" s="78"/>
      <c r="BP1" s="78"/>
      <c r="BQ1" s="78"/>
      <c r="BR1" s="78"/>
      <c r="BS1" s="78"/>
      <c r="BT1" s="78"/>
      <c r="BU1" s="78"/>
      <c r="BV1" s="78"/>
      <c r="BW1" s="78"/>
      <c r="BX1" s="78"/>
      <c r="BY1" s="78"/>
      <c r="BZ1" s="78"/>
      <c r="CA1" s="78"/>
      <c r="CB1" s="78"/>
      <c r="CC1" s="78"/>
      <c r="CD1" s="78"/>
      <c r="CE1" s="78"/>
      <c r="CF1" s="78"/>
      <c r="CG1" s="78"/>
      <c r="CH1" s="78"/>
      <c r="CI1" s="78"/>
    </row>
    <row r="2" spans="1:87" s="63" customFormat="1" ht="19.5" customHeight="1">
      <c r="A2" s="113" t="s">
        <v>13</v>
      </c>
      <c r="B2" s="64"/>
      <c r="C2" s="109" t="s">
        <v>161</v>
      </c>
      <c r="D2" s="109"/>
      <c r="E2" s="109"/>
      <c r="F2" s="109"/>
      <c r="G2" s="229"/>
      <c r="H2" s="162"/>
      <c r="I2" s="163"/>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79"/>
      <c r="BM2" s="79"/>
      <c r="BN2" s="79"/>
      <c r="BO2" s="79"/>
      <c r="BP2" s="79"/>
      <c r="BQ2" s="79"/>
      <c r="BR2" s="79"/>
      <c r="BS2" s="79"/>
      <c r="BT2" s="79"/>
      <c r="BU2" s="79"/>
      <c r="BV2" s="79"/>
      <c r="BW2" s="79"/>
      <c r="BX2" s="79"/>
      <c r="BY2" s="79"/>
      <c r="BZ2" s="79"/>
      <c r="CA2" s="79"/>
      <c r="CB2" s="79"/>
      <c r="CC2" s="79"/>
      <c r="CD2" s="79"/>
      <c r="CE2" s="79"/>
      <c r="CF2" s="79"/>
      <c r="CG2" s="79"/>
      <c r="CH2" s="79"/>
      <c r="CI2" s="79"/>
    </row>
    <row r="3" spans="1:87" s="66" customFormat="1" ht="15.75" customHeight="1">
      <c r="A3" s="115"/>
      <c r="B3" s="64"/>
      <c r="C3" s="253"/>
      <c r="D3" s="254"/>
      <c r="E3" s="254"/>
      <c r="F3" s="254"/>
      <c r="G3" s="255"/>
      <c r="H3" s="162"/>
      <c r="I3" s="163"/>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80"/>
      <c r="BM3" s="80"/>
      <c r="BN3" s="80"/>
      <c r="BO3" s="80"/>
      <c r="BP3" s="80"/>
      <c r="BQ3" s="80"/>
      <c r="BR3" s="80"/>
      <c r="BS3" s="80"/>
      <c r="BT3" s="80"/>
      <c r="BU3" s="80"/>
      <c r="BV3" s="80"/>
      <c r="BW3" s="80"/>
      <c r="BX3" s="80"/>
      <c r="BY3" s="80"/>
      <c r="BZ3" s="80"/>
      <c r="CA3" s="80"/>
      <c r="CB3" s="80"/>
      <c r="CC3" s="80"/>
      <c r="CD3" s="80"/>
      <c r="CE3" s="80"/>
      <c r="CF3" s="80"/>
      <c r="CG3" s="80"/>
      <c r="CH3" s="80"/>
      <c r="CI3" s="80"/>
    </row>
    <row r="4" spans="1:87" s="66" customFormat="1" ht="17.25" customHeight="1">
      <c r="A4" s="113" t="s">
        <v>14</v>
      </c>
      <c r="B4" s="64"/>
      <c r="C4" s="251" t="s">
        <v>162</v>
      </c>
      <c r="D4" s="251"/>
      <c r="E4" s="251"/>
      <c r="F4" s="251"/>
      <c r="G4" s="228"/>
      <c r="H4" s="164"/>
      <c r="I4" s="163"/>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80"/>
      <c r="BM4" s="80"/>
      <c r="BN4" s="80"/>
      <c r="BO4" s="80"/>
      <c r="BP4" s="80"/>
      <c r="BQ4" s="80"/>
      <c r="BR4" s="80"/>
      <c r="BS4" s="80"/>
      <c r="BT4" s="80"/>
      <c r="BU4" s="80"/>
      <c r="BV4" s="80"/>
      <c r="BW4" s="80"/>
      <c r="BX4" s="80"/>
      <c r="BY4" s="80"/>
      <c r="BZ4" s="80"/>
      <c r="CA4" s="80"/>
      <c r="CB4" s="80"/>
      <c r="CC4" s="80"/>
      <c r="CD4" s="80"/>
      <c r="CE4" s="80"/>
      <c r="CF4" s="80"/>
      <c r="CG4" s="80"/>
      <c r="CH4" s="80"/>
      <c r="CI4" s="80"/>
    </row>
    <row r="5" spans="1:87" s="66" customFormat="1" ht="15.75" customHeight="1">
      <c r="A5" s="115"/>
      <c r="B5" s="64"/>
      <c r="C5" s="253"/>
      <c r="D5" s="254"/>
      <c r="E5" s="254"/>
      <c r="F5" s="254"/>
      <c r="G5" s="255"/>
      <c r="H5" s="165"/>
      <c r="I5" s="163"/>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s="66" customFormat="1" ht="17.25" customHeight="1">
      <c r="A6" s="113" t="s">
        <v>15</v>
      </c>
      <c r="B6" s="64"/>
      <c r="C6" s="128"/>
      <c r="D6" s="64"/>
      <c r="E6" s="64"/>
      <c r="F6" s="64"/>
      <c r="G6" s="146"/>
      <c r="H6" s="166"/>
      <c r="I6" s="163"/>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80"/>
      <c r="BM6" s="80"/>
      <c r="BN6" s="80"/>
      <c r="BO6" s="80"/>
      <c r="BP6" s="80"/>
      <c r="BQ6" s="80"/>
      <c r="BR6" s="80"/>
      <c r="BS6" s="80"/>
      <c r="BT6" s="80"/>
      <c r="BU6" s="80"/>
      <c r="BV6" s="80"/>
      <c r="BW6" s="80"/>
      <c r="BX6" s="80"/>
      <c r="BY6" s="80"/>
      <c r="BZ6" s="80"/>
      <c r="CA6" s="80"/>
      <c r="CB6" s="80"/>
      <c r="CC6" s="80"/>
      <c r="CD6" s="80"/>
      <c r="CE6" s="80"/>
      <c r="CF6" s="80"/>
      <c r="CG6" s="80"/>
      <c r="CH6" s="80"/>
      <c r="CI6" s="80"/>
    </row>
    <row r="7" spans="1:87" s="66" customFormat="1" ht="15.75" customHeight="1">
      <c r="A7" s="116"/>
      <c r="B7" s="129" t="s">
        <v>159</v>
      </c>
      <c r="C7" s="129"/>
      <c r="D7" s="129"/>
      <c r="E7" s="129"/>
      <c r="F7" s="129"/>
      <c r="G7" s="145"/>
      <c r="H7" s="166"/>
      <c r="I7" s="163"/>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80"/>
      <c r="BM7" s="80"/>
      <c r="BN7" s="80"/>
      <c r="BO7" s="80"/>
      <c r="BP7" s="80"/>
      <c r="BQ7" s="80"/>
      <c r="BR7" s="80"/>
      <c r="BS7" s="80"/>
      <c r="BT7" s="80"/>
      <c r="BU7" s="80"/>
      <c r="BV7" s="80"/>
      <c r="BW7" s="80"/>
      <c r="BX7" s="80"/>
      <c r="BY7" s="80"/>
      <c r="BZ7" s="80"/>
      <c r="CA7" s="80"/>
      <c r="CB7" s="80"/>
      <c r="CC7" s="80"/>
      <c r="CD7" s="80"/>
      <c r="CE7" s="80"/>
      <c r="CF7" s="80"/>
      <c r="CG7" s="80"/>
      <c r="CH7" s="80"/>
      <c r="CI7" s="80"/>
    </row>
    <row r="8" spans="1:87" s="68" customFormat="1" ht="18.75" customHeight="1" thickBot="1">
      <c r="A8" s="130"/>
      <c r="B8" s="131">
        <v>-2</v>
      </c>
      <c r="C8" s="131">
        <v>-1</v>
      </c>
      <c r="D8" s="131">
        <v>0</v>
      </c>
      <c r="E8" s="131">
        <v>1</v>
      </c>
      <c r="F8" s="131">
        <v>2</v>
      </c>
      <c r="G8" s="147" t="s">
        <v>160</v>
      </c>
      <c r="H8" s="167"/>
      <c r="I8" s="168"/>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81"/>
      <c r="BM8" s="81"/>
      <c r="BN8" s="81"/>
      <c r="BO8" s="81"/>
      <c r="BP8" s="81"/>
      <c r="BQ8" s="81"/>
      <c r="BR8" s="81"/>
      <c r="BS8" s="81"/>
      <c r="BT8" s="81"/>
      <c r="BU8" s="81"/>
      <c r="BV8" s="81"/>
      <c r="BW8" s="81"/>
      <c r="BX8" s="81"/>
      <c r="BY8" s="81"/>
      <c r="BZ8" s="81"/>
      <c r="CA8" s="81"/>
      <c r="CB8" s="81"/>
      <c r="CC8" s="81"/>
      <c r="CD8" s="81"/>
      <c r="CE8" s="81"/>
      <c r="CF8" s="81"/>
      <c r="CG8" s="81"/>
      <c r="CH8" s="81"/>
      <c r="CI8" s="81"/>
    </row>
    <row r="9" spans="1:87" ht="23.25" customHeight="1">
      <c r="A9" s="132" t="s">
        <v>16</v>
      </c>
      <c r="B9" s="69"/>
      <c r="C9" s="69"/>
      <c r="D9" s="69"/>
      <c r="E9" s="69"/>
      <c r="F9" s="70"/>
      <c r="G9" s="246"/>
      <c r="H9" s="150" t="s">
        <v>0</v>
      </c>
      <c r="I9" s="152" t="s">
        <v>4</v>
      </c>
    </row>
    <row r="10" spans="1:87" ht="18">
      <c r="A10" s="134" t="s">
        <v>19</v>
      </c>
      <c r="B10" s="83"/>
      <c r="C10" s="84"/>
      <c r="D10" s="84"/>
      <c r="E10" s="84"/>
      <c r="F10" s="85"/>
      <c r="G10" s="247"/>
      <c r="H10" s="71"/>
      <c r="I10" s="151" t="str">
        <f>IF(H11="?","?",(IF(H12="?","?",(IF(H13="?","?",(AVERAGE(H11:H13)))))))</f>
        <v>?</v>
      </c>
    </row>
    <row r="11" spans="1:87" ht="18" customHeight="1">
      <c r="A11" s="170" t="s">
        <v>67</v>
      </c>
      <c r="B11" s="86"/>
      <c r="C11" s="86"/>
      <c r="D11" s="86"/>
      <c r="E11" s="86"/>
      <c r="F11" s="86"/>
      <c r="G11" s="217"/>
      <c r="H11" s="72" t="str">
        <f>IF(B11="x",-2,(IF(C11="x",-1,(IF(D11="x",0,(IF(E11="x",1,(IF(F11="x",2,"?")))))))))</f>
        <v>?</v>
      </c>
      <c r="I11" s="152"/>
    </row>
    <row r="12" spans="1:87" ht="18">
      <c r="A12" s="171" t="s">
        <v>68</v>
      </c>
      <c r="B12" s="87"/>
      <c r="C12" s="87"/>
      <c r="D12" s="87"/>
      <c r="E12" s="87"/>
      <c r="F12" s="87"/>
      <c r="G12" s="217"/>
      <c r="H12" s="72" t="str">
        <f>IF(B12="x",-2,(IF(C12="x",-1,(IF(D12="x",0,(IF(E12="x",1,(IF(F12="x",2,"?")))))))))</f>
        <v>?</v>
      </c>
      <c r="I12" s="152"/>
    </row>
    <row r="13" spans="1:87" ht="18">
      <c r="A13" s="172" t="s">
        <v>20</v>
      </c>
      <c r="B13" s="88"/>
      <c r="C13" s="89"/>
      <c r="D13" s="89"/>
      <c r="E13" s="89"/>
      <c r="F13" s="90"/>
      <c r="G13" s="213"/>
      <c r="H13" s="71"/>
      <c r="I13" s="151" t="str">
        <f>IF(H14="?","?",(IF(H15="?","?",(IF(H16="?","?",(AVERAGE(H14:H16)))))))</f>
        <v>?</v>
      </c>
    </row>
    <row r="14" spans="1:87" ht="18">
      <c r="A14" s="171" t="s">
        <v>69</v>
      </c>
      <c r="B14" s="86"/>
      <c r="C14" s="86"/>
      <c r="D14" s="86"/>
      <c r="E14" s="86"/>
      <c r="F14" s="86"/>
      <c r="G14" s="214"/>
      <c r="H14" s="72" t="str">
        <f t="shared" ref="H14:H56" si="0">IF(B14="x",-2,(IF(C14="x",-1,(IF(D14="x",0,(IF(E14="x",1,(IF(F14="x",2,"?")))))))))</f>
        <v>?</v>
      </c>
      <c r="I14" s="152"/>
    </row>
    <row r="15" spans="1:87" ht="18">
      <c r="A15" s="171" t="s">
        <v>70</v>
      </c>
      <c r="B15" s="87"/>
      <c r="C15" s="87"/>
      <c r="D15" s="87"/>
      <c r="E15" s="87"/>
      <c r="F15" s="87"/>
      <c r="G15" s="217"/>
      <c r="H15" s="72" t="str">
        <f t="shared" si="0"/>
        <v>?</v>
      </c>
      <c r="I15" s="152"/>
    </row>
    <row r="16" spans="1:87" ht="18">
      <c r="A16" s="171" t="s">
        <v>71</v>
      </c>
      <c r="B16" s="91"/>
      <c r="C16" s="91"/>
      <c r="D16" s="91"/>
      <c r="E16" s="91"/>
      <c r="F16" s="91"/>
      <c r="G16" s="215"/>
      <c r="H16" s="72" t="str">
        <f t="shared" si="0"/>
        <v>?</v>
      </c>
      <c r="I16" s="152"/>
    </row>
    <row r="17" spans="1:9" ht="18">
      <c r="A17" s="172" t="s">
        <v>21</v>
      </c>
      <c r="B17" s="83"/>
      <c r="C17" s="84"/>
      <c r="D17" s="84"/>
      <c r="E17" s="84"/>
      <c r="F17" s="85"/>
      <c r="G17" s="213"/>
      <c r="H17" s="71"/>
      <c r="I17" s="151" t="str">
        <f>IF(H19="?","?",(IF(H18="?","?",(IF(H20="?","?",(IF(H21="?","?",(AVERAGE(H18:H21)))))))))</f>
        <v>?</v>
      </c>
    </row>
    <row r="18" spans="1:9" ht="18">
      <c r="A18" s="171" t="s">
        <v>72</v>
      </c>
      <c r="B18" s="87"/>
      <c r="C18" s="87"/>
      <c r="D18" s="87"/>
      <c r="E18" s="87"/>
      <c r="F18" s="87"/>
      <c r="G18" s="214"/>
      <c r="H18" s="72" t="str">
        <f t="shared" si="0"/>
        <v>?</v>
      </c>
      <c r="I18" s="152"/>
    </row>
    <row r="19" spans="1:9" ht="18">
      <c r="A19" s="171" t="s">
        <v>73</v>
      </c>
      <c r="B19" s="87"/>
      <c r="C19" s="87"/>
      <c r="D19" s="87"/>
      <c r="E19" s="87"/>
      <c r="F19" s="87"/>
      <c r="G19" s="217"/>
      <c r="H19" s="72" t="str">
        <f t="shared" si="0"/>
        <v>?</v>
      </c>
      <c r="I19" s="152"/>
    </row>
    <row r="20" spans="1:9" ht="30">
      <c r="A20" s="171" t="s">
        <v>74</v>
      </c>
      <c r="B20" s="87"/>
      <c r="C20" s="87"/>
      <c r="D20" s="87"/>
      <c r="E20" s="87"/>
      <c r="F20" s="87"/>
      <c r="G20" s="217"/>
      <c r="H20" s="72" t="str">
        <f t="shared" si="0"/>
        <v>?</v>
      </c>
      <c r="I20" s="152"/>
    </row>
    <row r="21" spans="1:9" ht="18">
      <c r="A21" s="171" t="s">
        <v>75</v>
      </c>
      <c r="B21" s="87"/>
      <c r="C21" s="87"/>
      <c r="D21" s="87"/>
      <c r="E21" s="87"/>
      <c r="F21" s="87"/>
      <c r="G21" s="217"/>
      <c r="H21" s="72" t="str">
        <f t="shared" si="0"/>
        <v>?</v>
      </c>
      <c r="I21" s="152"/>
    </row>
    <row r="22" spans="1:9" ht="18">
      <c r="A22" s="172" t="s">
        <v>22</v>
      </c>
      <c r="B22" s="88"/>
      <c r="C22" s="89"/>
      <c r="D22" s="89"/>
      <c r="E22" s="89"/>
      <c r="F22" s="90"/>
      <c r="G22" s="213"/>
      <c r="H22" s="71"/>
      <c r="I22" s="151" t="str">
        <f>(IF(H23="?","?",(IF(H24="?","?",(IF(H25="?","?",(AVERAGE(H23:H25))))))))</f>
        <v>?</v>
      </c>
    </row>
    <row r="23" spans="1:9" ht="18">
      <c r="A23" s="171" t="s">
        <v>69</v>
      </c>
      <c r="B23" s="86"/>
      <c r="C23" s="86"/>
      <c r="D23" s="86"/>
      <c r="E23" s="86"/>
      <c r="F23" s="86"/>
      <c r="G23" s="214"/>
      <c r="H23" s="72" t="str">
        <f t="shared" si="0"/>
        <v>?</v>
      </c>
      <c r="I23" s="152"/>
    </row>
    <row r="24" spans="1:9" ht="18">
      <c r="A24" s="171" t="s">
        <v>70</v>
      </c>
      <c r="B24" s="87"/>
      <c r="C24" s="87"/>
      <c r="D24" s="87"/>
      <c r="E24" s="87"/>
      <c r="F24" s="87"/>
      <c r="G24" s="215"/>
      <c r="H24" s="72" t="str">
        <f t="shared" si="0"/>
        <v>?</v>
      </c>
      <c r="I24" s="152"/>
    </row>
    <row r="25" spans="1:9" ht="18">
      <c r="A25" s="171" t="s">
        <v>76</v>
      </c>
      <c r="B25" s="87"/>
      <c r="C25" s="87"/>
      <c r="D25" s="87"/>
      <c r="E25" s="87"/>
      <c r="F25" s="87"/>
      <c r="G25" s="216"/>
      <c r="H25" s="72" t="str">
        <f t="shared" si="0"/>
        <v>?</v>
      </c>
      <c r="I25" s="152"/>
    </row>
    <row r="26" spans="1:9" ht="18">
      <c r="A26" s="172" t="s">
        <v>23</v>
      </c>
      <c r="B26" s="88"/>
      <c r="C26" s="89"/>
      <c r="D26" s="89"/>
      <c r="E26" s="89"/>
      <c r="F26" s="90"/>
      <c r="G26" s="213"/>
      <c r="H26" s="71"/>
      <c r="I26" s="151" t="str">
        <f>IF(H27="?","?",(IF(H28="?","?",(AVERAGE(H27:H28)))))</f>
        <v>?</v>
      </c>
    </row>
    <row r="27" spans="1:9" ht="18">
      <c r="A27" s="171" t="s">
        <v>197</v>
      </c>
      <c r="B27" s="86"/>
      <c r="C27" s="86"/>
      <c r="D27" s="86"/>
      <c r="E27" s="86"/>
      <c r="F27" s="86"/>
      <c r="G27" s="216"/>
      <c r="H27" s="72" t="str">
        <f t="shared" si="0"/>
        <v>?</v>
      </c>
      <c r="I27" s="152"/>
    </row>
    <row r="28" spans="1:9" ht="18">
      <c r="A28" s="171" t="s">
        <v>163</v>
      </c>
      <c r="B28" s="91"/>
      <c r="C28" s="91"/>
      <c r="D28" s="91"/>
      <c r="E28" s="91"/>
      <c r="F28" s="91"/>
      <c r="G28" s="216"/>
      <c r="H28" s="72" t="str">
        <f t="shared" si="0"/>
        <v>?</v>
      </c>
      <c r="I28" s="152"/>
    </row>
    <row r="29" spans="1:9" ht="18">
      <c r="A29" s="172" t="s">
        <v>24</v>
      </c>
      <c r="B29" s="88"/>
      <c r="C29" s="89"/>
      <c r="D29" s="89"/>
      <c r="E29" s="89"/>
      <c r="F29" s="90"/>
      <c r="G29" s="213"/>
      <c r="H29" s="71"/>
      <c r="I29" s="151" t="str">
        <f>(IF(H30="?","?",(IF(H31="?","?",(AVERAGE(H30:H31))))))</f>
        <v>?</v>
      </c>
    </row>
    <row r="30" spans="1:9" ht="18">
      <c r="A30" s="171" t="s">
        <v>164</v>
      </c>
      <c r="B30" s="92"/>
      <c r="C30" s="92"/>
      <c r="D30" s="86"/>
      <c r="E30" s="92"/>
      <c r="F30" s="92"/>
      <c r="G30" s="214"/>
      <c r="H30" s="72" t="str">
        <f t="shared" si="0"/>
        <v>?</v>
      </c>
      <c r="I30" s="152"/>
    </row>
    <row r="31" spans="1:9" ht="18">
      <c r="A31" s="171" t="s">
        <v>77</v>
      </c>
      <c r="B31" s="91"/>
      <c r="C31" s="91"/>
      <c r="D31" s="91"/>
      <c r="E31" s="91"/>
      <c r="F31" s="91"/>
      <c r="G31" s="215"/>
      <c r="H31" s="72" t="str">
        <f t="shared" si="0"/>
        <v>?</v>
      </c>
      <c r="I31" s="152"/>
    </row>
    <row r="32" spans="1:9" ht="18">
      <c r="A32" s="172" t="s">
        <v>25</v>
      </c>
      <c r="B32" s="88"/>
      <c r="C32" s="89"/>
      <c r="D32" s="89"/>
      <c r="E32" s="89"/>
      <c r="F32" s="90"/>
      <c r="G32" s="213"/>
      <c r="H32" s="71"/>
      <c r="I32" s="151" t="str">
        <f>(IF(H33="?","?",(IF(H34="?","?",(AVERAGE(H33:H34))))))</f>
        <v>?</v>
      </c>
    </row>
    <row r="33" spans="1:9" ht="18">
      <c r="A33" s="171" t="s">
        <v>78</v>
      </c>
      <c r="B33" s="91"/>
      <c r="C33" s="92"/>
      <c r="D33" s="86"/>
      <c r="E33" s="92"/>
      <c r="F33" s="92"/>
      <c r="G33" s="215"/>
      <c r="H33" s="72" t="str">
        <f t="shared" si="0"/>
        <v>?</v>
      </c>
      <c r="I33" s="152"/>
    </row>
    <row r="34" spans="1:9" ht="18">
      <c r="A34" s="171" t="s">
        <v>165</v>
      </c>
      <c r="B34" s="91"/>
      <c r="C34" s="91"/>
      <c r="D34" s="91"/>
      <c r="E34" s="91"/>
      <c r="F34" s="91"/>
      <c r="G34" s="215"/>
      <c r="H34" s="72" t="str">
        <f t="shared" si="0"/>
        <v>?</v>
      </c>
      <c r="I34" s="152"/>
    </row>
    <row r="35" spans="1:9" ht="18">
      <c r="A35" s="172" t="s">
        <v>26</v>
      </c>
      <c r="B35" s="89"/>
      <c r="C35" s="89"/>
      <c r="D35" s="89"/>
      <c r="E35" s="89"/>
      <c r="F35" s="90"/>
      <c r="G35" s="213"/>
      <c r="H35" s="71"/>
      <c r="I35" s="151" t="str">
        <f>IF(H36="?","?",(IF(H37="?","?",(IF(H38="?","?",(AVERAGE(H36:H38)))))))</f>
        <v>?</v>
      </c>
    </row>
    <row r="36" spans="1:9" ht="18">
      <c r="A36" s="171" t="s">
        <v>79</v>
      </c>
      <c r="B36" s="86"/>
      <c r="C36" s="86"/>
      <c r="D36" s="86"/>
      <c r="E36" s="86"/>
      <c r="F36" s="86"/>
      <c r="G36" s="214"/>
      <c r="H36" s="72" t="str">
        <f t="shared" si="0"/>
        <v>?</v>
      </c>
      <c r="I36" s="152"/>
    </row>
    <row r="37" spans="1:9" ht="18">
      <c r="A37" s="171" t="s">
        <v>80</v>
      </c>
      <c r="B37" s="86"/>
      <c r="C37" s="86"/>
      <c r="D37" s="86"/>
      <c r="E37" s="86"/>
      <c r="F37" s="86"/>
      <c r="G37" s="214"/>
      <c r="H37" s="72" t="str">
        <f t="shared" si="0"/>
        <v>?</v>
      </c>
      <c r="I37" s="152"/>
    </row>
    <row r="38" spans="1:9" ht="30">
      <c r="A38" s="173" t="s">
        <v>81</v>
      </c>
      <c r="B38" s="86"/>
      <c r="C38" s="86"/>
      <c r="D38" s="86"/>
      <c r="E38" s="86"/>
      <c r="F38" s="86"/>
      <c r="G38" s="214"/>
      <c r="H38" s="72" t="str">
        <f t="shared" si="0"/>
        <v>?</v>
      </c>
      <c r="I38" s="152"/>
    </row>
    <row r="39" spans="1:9" ht="18">
      <c r="A39" s="172" t="s">
        <v>27</v>
      </c>
      <c r="B39" s="88"/>
      <c r="C39" s="89"/>
      <c r="D39" s="89"/>
      <c r="E39" s="89"/>
      <c r="F39" s="90"/>
      <c r="G39" s="213"/>
      <c r="H39" s="71"/>
      <c r="I39" s="151" t="str">
        <f>IF(H40="?","?",(IF(H41="?","?",(AVERAGE(H40:H41)))))</f>
        <v>?</v>
      </c>
    </row>
    <row r="40" spans="1:9" ht="18">
      <c r="A40" s="171" t="s">
        <v>82</v>
      </c>
      <c r="B40" s="86"/>
      <c r="C40" s="86"/>
      <c r="D40" s="86"/>
      <c r="E40" s="86"/>
      <c r="F40" s="86"/>
      <c r="G40" s="216"/>
      <c r="H40" s="72" t="str">
        <f t="shared" si="0"/>
        <v>?</v>
      </c>
      <c r="I40" s="152"/>
    </row>
    <row r="41" spans="1:9" ht="30">
      <c r="A41" s="171" t="s">
        <v>166</v>
      </c>
      <c r="B41" s="91"/>
      <c r="C41" s="91"/>
      <c r="D41" s="91"/>
      <c r="E41" s="91"/>
      <c r="F41" s="91"/>
      <c r="G41" s="216"/>
      <c r="H41" s="72" t="str">
        <f t="shared" si="0"/>
        <v>?</v>
      </c>
      <c r="I41" s="152"/>
    </row>
    <row r="42" spans="1:9" ht="18">
      <c r="A42" s="172" t="s">
        <v>28</v>
      </c>
      <c r="B42" s="88"/>
      <c r="C42" s="89"/>
      <c r="D42" s="89"/>
      <c r="E42" s="89"/>
      <c r="F42" s="90"/>
      <c r="G42" s="213"/>
      <c r="H42" s="71"/>
      <c r="I42" s="151" t="str">
        <f>IF(H43="?","?",(IF(H44="?","?",(IF(H45="?","?",(AVERAGE(H43:H45)))))))</f>
        <v>?</v>
      </c>
    </row>
    <row r="43" spans="1:9" ht="18">
      <c r="A43" s="171" t="s">
        <v>85</v>
      </c>
      <c r="B43" s="86"/>
      <c r="C43" s="86"/>
      <c r="D43" s="86"/>
      <c r="E43" s="86"/>
      <c r="F43" s="86"/>
      <c r="G43" s="214"/>
      <c r="H43" s="72" t="str">
        <f t="shared" si="0"/>
        <v>?</v>
      </c>
      <c r="I43" s="152"/>
    </row>
    <row r="44" spans="1:9" ht="18">
      <c r="A44" s="171" t="s">
        <v>83</v>
      </c>
      <c r="B44" s="86"/>
      <c r="C44" s="86"/>
      <c r="D44" s="87"/>
      <c r="E44" s="86"/>
      <c r="F44" s="86"/>
      <c r="G44" s="217"/>
      <c r="H44" s="72" t="str">
        <f t="shared" si="0"/>
        <v>?</v>
      </c>
      <c r="I44" s="152"/>
    </row>
    <row r="45" spans="1:9" ht="18">
      <c r="A45" s="171" t="s">
        <v>84</v>
      </c>
      <c r="B45" s="87"/>
      <c r="C45" s="87"/>
      <c r="D45" s="87"/>
      <c r="E45" s="87"/>
      <c r="F45" s="87"/>
      <c r="G45" s="215"/>
      <c r="H45" s="72" t="str">
        <f t="shared" si="0"/>
        <v>?</v>
      </c>
      <c r="I45" s="152"/>
    </row>
    <row r="46" spans="1:9" ht="18">
      <c r="A46" s="172" t="s">
        <v>29</v>
      </c>
      <c r="B46" s="88"/>
      <c r="C46" s="89"/>
      <c r="D46" s="89"/>
      <c r="E46" s="89"/>
      <c r="F46" s="90"/>
      <c r="G46" s="213"/>
      <c r="H46" s="71"/>
      <c r="I46" s="151" t="str">
        <f>IF(H47="?","?",(IF(H48="?","?",(AVERAGE(H47:H48)))))</f>
        <v>?</v>
      </c>
    </row>
    <row r="47" spans="1:9" ht="19.5">
      <c r="A47" s="171" t="s">
        <v>86</v>
      </c>
      <c r="B47" s="91"/>
      <c r="C47" s="91"/>
      <c r="D47" s="91"/>
      <c r="E47" s="91"/>
      <c r="F47" s="91"/>
      <c r="G47" s="216"/>
      <c r="H47" s="72" t="str">
        <f t="shared" si="0"/>
        <v>?</v>
      </c>
      <c r="I47" s="152"/>
    </row>
    <row r="48" spans="1:9" ht="18">
      <c r="A48" s="171" t="s">
        <v>167</v>
      </c>
      <c r="B48" s="91"/>
      <c r="C48" s="91"/>
      <c r="D48" s="91"/>
      <c r="E48" s="91"/>
      <c r="F48" s="91"/>
      <c r="G48" s="216"/>
      <c r="H48" s="72" t="str">
        <f t="shared" si="0"/>
        <v>?</v>
      </c>
      <c r="I48" s="152"/>
    </row>
    <row r="49" spans="1:11" ht="18">
      <c r="A49" s="172" t="s">
        <v>30</v>
      </c>
      <c r="B49" s="88"/>
      <c r="C49" s="89"/>
      <c r="D49" s="89"/>
      <c r="E49" s="89"/>
      <c r="F49" s="90"/>
      <c r="G49" s="213"/>
      <c r="H49" s="71"/>
      <c r="I49" s="151" t="str">
        <f>IF(H50="?","?",(IF(H51="?","?",(IF(H52="?","?",(IF(H53="?","?",(AVERAGE(H50:H53)))))))))</f>
        <v>?</v>
      </c>
    </row>
    <row r="50" spans="1:11" ht="18">
      <c r="A50" s="171" t="s">
        <v>87</v>
      </c>
      <c r="B50" s="86"/>
      <c r="C50" s="86"/>
      <c r="D50" s="86"/>
      <c r="E50" s="86"/>
      <c r="F50" s="86"/>
      <c r="G50" s="214"/>
      <c r="H50" s="72" t="str">
        <f t="shared" si="0"/>
        <v>?</v>
      </c>
      <c r="I50" s="152"/>
    </row>
    <row r="51" spans="1:11" ht="18">
      <c r="A51" s="171" t="s">
        <v>88</v>
      </c>
      <c r="B51" s="87"/>
      <c r="C51" s="87"/>
      <c r="D51" s="87"/>
      <c r="E51" s="87"/>
      <c r="F51" s="87"/>
      <c r="G51" s="217"/>
      <c r="H51" s="72" t="str">
        <f t="shared" si="0"/>
        <v>?</v>
      </c>
      <c r="I51" s="152"/>
    </row>
    <row r="52" spans="1:11" ht="18">
      <c r="A52" s="171" t="s">
        <v>89</v>
      </c>
      <c r="B52" s="87"/>
      <c r="C52" s="87"/>
      <c r="D52" s="87"/>
      <c r="E52" s="87"/>
      <c r="F52" s="87"/>
      <c r="G52" s="217"/>
      <c r="H52" s="72" t="str">
        <f t="shared" si="0"/>
        <v>?</v>
      </c>
      <c r="I52" s="152"/>
    </row>
    <row r="53" spans="1:11" ht="18">
      <c r="A53" s="171" t="s">
        <v>90</v>
      </c>
      <c r="B53" s="91"/>
      <c r="C53" s="91"/>
      <c r="D53" s="91"/>
      <c r="E53" s="91"/>
      <c r="F53" s="91"/>
      <c r="G53" s="215"/>
      <c r="H53" s="72" t="str">
        <f t="shared" si="0"/>
        <v>?</v>
      </c>
      <c r="I53" s="152"/>
    </row>
    <row r="54" spans="1:11" ht="18">
      <c r="A54" s="172" t="s">
        <v>31</v>
      </c>
      <c r="B54" s="88"/>
      <c r="C54" s="89"/>
      <c r="D54" s="89"/>
      <c r="E54" s="89"/>
      <c r="F54" s="90"/>
      <c r="G54" s="213"/>
      <c r="H54" s="71"/>
      <c r="I54" s="151" t="str">
        <f>(IF(H55="?","?",(IF(H56="?","?",(AVERAGE(H55:H56))))))</f>
        <v>?</v>
      </c>
    </row>
    <row r="55" spans="1:11" ht="18">
      <c r="A55" s="171" t="s">
        <v>91</v>
      </c>
      <c r="B55" s="86"/>
      <c r="C55" s="86"/>
      <c r="D55" s="86"/>
      <c r="E55" s="86"/>
      <c r="F55" s="86"/>
      <c r="G55" s="218"/>
      <c r="H55" s="72" t="str">
        <f t="shared" si="0"/>
        <v>?</v>
      </c>
      <c r="I55" s="152"/>
    </row>
    <row r="56" spans="1:11" ht="18">
      <c r="A56" s="171" t="s">
        <v>168</v>
      </c>
      <c r="B56" s="86"/>
      <c r="C56" s="86"/>
      <c r="D56" s="86"/>
      <c r="E56" s="86"/>
      <c r="F56" s="86"/>
      <c r="G56" s="218"/>
      <c r="H56" s="72" t="str">
        <f t="shared" si="0"/>
        <v>?</v>
      </c>
      <c r="I56" s="152"/>
    </row>
    <row r="57" spans="1:11" ht="24.75" customHeight="1">
      <c r="A57" s="174" t="s">
        <v>17</v>
      </c>
      <c r="B57" s="230">
        <v>-2</v>
      </c>
      <c r="C57" s="231">
        <v>-1</v>
      </c>
      <c r="D57" s="231">
        <v>0</v>
      </c>
      <c r="E57" s="231">
        <v>1</v>
      </c>
      <c r="F57" s="232">
        <v>2</v>
      </c>
      <c r="G57" s="219"/>
      <c r="H57" s="71"/>
      <c r="I57" s="152"/>
    </row>
    <row r="58" spans="1:11" ht="20.25" customHeight="1">
      <c r="A58" s="175" t="s">
        <v>32</v>
      </c>
      <c r="B58" s="93"/>
      <c r="C58" s="94"/>
      <c r="D58" s="94"/>
      <c r="E58" s="94"/>
      <c r="F58" s="94"/>
      <c r="G58" s="219"/>
      <c r="H58" s="71"/>
      <c r="I58" s="151" t="str">
        <f>(IF(H59="?","?",(IF(H60="?","?",(AVERAGE(H59:H60))))))</f>
        <v>?</v>
      </c>
      <c r="J58" s="73"/>
      <c r="K58" s="73"/>
    </row>
    <row r="59" spans="1:11" ht="18">
      <c r="A59" s="171" t="s">
        <v>92</v>
      </c>
      <c r="B59" s="87"/>
      <c r="C59" s="87"/>
      <c r="D59" s="87"/>
      <c r="E59" s="87"/>
      <c r="F59" s="87"/>
      <c r="G59" s="214"/>
      <c r="H59" s="72" t="str">
        <f>IF(B59="x",-2,(IF(C59="x",-1,(IF(D59="x",0,(IF(E59="x",1,(IF(F59="x",2,"?")))))))))</f>
        <v>?</v>
      </c>
      <c r="I59" s="152"/>
      <c r="J59" s="73"/>
      <c r="K59" s="73"/>
    </row>
    <row r="60" spans="1:11" ht="18">
      <c r="A60" s="171" t="s">
        <v>93</v>
      </c>
      <c r="B60" s="91"/>
      <c r="C60" s="95"/>
      <c r="D60" s="91"/>
      <c r="E60" s="95"/>
      <c r="F60" s="95"/>
      <c r="G60" s="215"/>
      <c r="H60" s="72" t="str">
        <f>IF(B60="x",-2,(IF(C60="x",-1,(IF(D60="x",0,(IF(E60="x",1,(IF(F60="x",2,"?")))))))))</f>
        <v>?</v>
      </c>
      <c r="I60" s="152"/>
      <c r="J60" s="73"/>
      <c r="K60" s="73"/>
    </row>
    <row r="61" spans="1:11" ht="18">
      <c r="A61" s="176" t="s">
        <v>33</v>
      </c>
      <c r="B61" s="96"/>
      <c r="C61" s="97"/>
      <c r="D61" s="97"/>
      <c r="E61" s="97"/>
      <c r="F61" s="98"/>
      <c r="G61" s="213"/>
      <c r="H61" s="71"/>
      <c r="I61" s="151" t="str">
        <f>(IF(H62="?","?",(IF(H63="?","?",(AVERAGE(H62:H63))))))</f>
        <v>?</v>
      </c>
      <c r="J61" s="73"/>
      <c r="K61" s="73"/>
    </row>
    <row r="62" spans="1:11" ht="18">
      <c r="A62" s="171" t="s">
        <v>94</v>
      </c>
      <c r="B62" s="91"/>
      <c r="C62" s="91"/>
      <c r="D62" s="87"/>
      <c r="E62" s="91"/>
      <c r="F62" s="91"/>
      <c r="G62" s="214"/>
      <c r="H62" s="72" t="str">
        <f>IF(B62="x",-2,(IF(C62="x",-1,(IF(D62="x",0,(IF(E62="x",1,(IF(F62="x",2,"?")))))))))</f>
        <v>?</v>
      </c>
      <c r="I62" s="152"/>
      <c r="J62" s="73"/>
      <c r="K62" s="73"/>
    </row>
    <row r="63" spans="1:11" ht="18">
      <c r="A63" s="171" t="s">
        <v>95</v>
      </c>
      <c r="B63" s="87"/>
      <c r="C63" s="87"/>
      <c r="D63" s="87"/>
      <c r="E63" s="87"/>
      <c r="F63" s="87"/>
      <c r="G63" s="215"/>
      <c r="H63" s="72" t="str">
        <f>IF(B63="x",-2,(IF(C63="x",-1,(IF(D63="x",0,(IF(E63="x",1,(IF(F63="x",2,"?")))))))))</f>
        <v>?</v>
      </c>
      <c r="I63" s="152"/>
      <c r="J63" s="73"/>
      <c r="K63" s="73"/>
    </row>
    <row r="64" spans="1:11" ht="18">
      <c r="A64" s="177" t="s">
        <v>34</v>
      </c>
      <c r="B64" s="96"/>
      <c r="C64" s="97"/>
      <c r="D64" s="97"/>
      <c r="E64" s="97"/>
      <c r="F64" s="98"/>
      <c r="G64" s="213"/>
      <c r="H64" s="71"/>
      <c r="I64" s="151" t="str">
        <f>(IF(H65="?","?",(IF(H66="?","?",(AVERAGE(H65:H66))))))</f>
        <v>?</v>
      </c>
      <c r="J64" s="73"/>
      <c r="K64" s="73"/>
    </row>
    <row r="65" spans="1:11" ht="18">
      <c r="A65" s="171" t="s">
        <v>96</v>
      </c>
      <c r="B65" s="87"/>
      <c r="C65" s="87"/>
      <c r="D65" s="87"/>
      <c r="E65" s="87"/>
      <c r="F65" s="87"/>
      <c r="G65" s="214"/>
      <c r="H65" s="72" t="str">
        <f>IF(B65="x",-2,(IF(C65="x",-1,(IF(D65="x",0,(IF(E65="x",1,(IF(F65="x",2,"?")))))))))</f>
        <v>?</v>
      </c>
      <c r="I65" s="152"/>
      <c r="J65" s="73"/>
      <c r="K65" s="73"/>
    </row>
    <row r="66" spans="1:11" ht="18">
      <c r="A66" s="171" t="s">
        <v>97</v>
      </c>
      <c r="B66" s="87"/>
      <c r="C66" s="87"/>
      <c r="D66" s="87"/>
      <c r="E66" s="87"/>
      <c r="F66" s="87"/>
      <c r="G66" s="215"/>
      <c r="H66" s="72" t="str">
        <f>IF(B66="x",-2,(IF(C66="x",-1,(IF(D66="x",0,(IF(E66="x",1,(IF(F66="x",2,"?")))))))))</f>
        <v>?</v>
      </c>
      <c r="I66" s="152"/>
      <c r="J66" s="73"/>
      <c r="K66" s="73"/>
    </row>
    <row r="67" spans="1:11" ht="18">
      <c r="A67" s="176" t="s">
        <v>35</v>
      </c>
      <c r="B67" s="96"/>
      <c r="C67" s="97"/>
      <c r="D67" s="97"/>
      <c r="E67" s="97"/>
      <c r="F67" s="98"/>
      <c r="G67" s="213"/>
      <c r="H67" s="71"/>
      <c r="I67" s="151" t="str">
        <f>IF(H68="?","?",(H68))</f>
        <v>?</v>
      </c>
      <c r="J67" s="73"/>
      <c r="K67" s="73"/>
    </row>
    <row r="68" spans="1:11" ht="30">
      <c r="A68" s="171" t="s">
        <v>98</v>
      </c>
      <c r="B68" s="92"/>
      <c r="C68" s="92"/>
      <c r="D68" s="92"/>
      <c r="E68" s="92"/>
      <c r="F68" s="92"/>
      <c r="G68" s="216"/>
      <c r="H68" s="72" t="str">
        <f>IF(B68="x",-2,(IF(C68="x",-1,(IF(D68="x",0,(IF(E68="x",1,(IF(F68="x",2,"?")))))))))</f>
        <v>?</v>
      </c>
      <c r="I68" s="152"/>
      <c r="J68" s="73"/>
      <c r="K68" s="73"/>
    </row>
    <row r="69" spans="1:11" ht="18">
      <c r="A69" s="176" t="s">
        <v>36</v>
      </c>
      <c r="B69" s="96"/>
      <c r="C69" s="97"/>
      <c r="D69" s="97"/>
      <c r="E69" s="97"/>
      <c r="F69" s="98"/>
      <c r="G69" s="213"/>
      <c r="H69" s="71"/>
      <c r="I69" s="151" t="str">
        <f>IF(H70="?","?",(H70))</f>
        <v>?</v>
      </c>
      <c r="J69" s="73"/>
      <c r="K69" s="73"/>
    </row>
    <row r="70" spans="1:11" ht="18">
      <c r="A70" s="171" t="s">
        <v>99</v>
      </c>
      <c r="B70" s="92"/>
      <c r="C70" s="92"/>
      <c r="D70" s="92"/>
      <c r="E70" s="92"/>
      <c r="F70" s="92"/>
      <c r="G70" s="216"/>
      <c r="H70" s="72" t="str">
        <f>IF(B70="x",-2,(IF(C70="x",-1,(IF(D70="x",0,(IF(E70="x",1,(IF(F70="x",2,"?")))))))))</f>
        <v>?</v>
      </c>
      <c r="I70" s="152"/>
      <c r="J70" s="73"/>
      <c r="K70" s="73"/>
    </row>
    <row r="71" spans="1:11" ht="18">
      <c r="A71" s="176" t="s">
        <v>37</v>
      </c>
      <c r="B71" s="96"/>
      <c r="C71" s="97"/>
      <c r="D71" s="97"/>
      <c r="E71" s="97"/>
      <c r="F71" s="98"/>
      <c r="G71" s="213"/>
      <c r="H71" s="71"/>
      <c r="I71" s="151" t="str">
        <f>(IF(H72="?","?",(IF(H73="?","?",(AVERAGE(H72:H73))))))</f>
        <v>?</v>
      </c>
      <c r="J71" s="73"/>
      <c r="K71" s="73"/>
    </row>
    <row r="72" spans="1:11" ht="30">
      <c r="A72" s="171" t="s">
        <v>169</v>
      </c>
      <c r="B72" s="92"/>
      <c r="C72" s="92"/>
      <c r="D72" s="86"/>
      <c r="E72" s="92"/>
      <c r="F72" s="92"/>
      <c r="G72" s="214"/>
      <c r="H72" s="72" t="str">
        <f>IF(B72="x",-2,(IF(C72="x",-1,(IF(D72="x",0,(IF(E72="x",1,(IF(F72="x",2,"?")))))))))</f>
        <v>?</v>
      </c>
      <c r="I72" s="152"/>
      <c r="J72" s="73"/>
      <c r="K72" s="73"/>
    </row>
    <row r="73" spans="1:11" ht="18">
      <c r="A73" s="171" t="s">
        <v>100</v>
      </c>
      <c r="B73" s="87"/>
      <c r="C73" s="87"/>
      <c r="D73" s="87"/>
      <c r="E73" s="87"/>
      <c r="F73" s="87"/>
      <c r="G73" s="215"/>
      <c r="H73" s="72" t="str">
        <f>IF(B73="x",-2,(IF(C73="x",-1,(IF(D73="x",0,(IF(E73="x",1,(IF(F73="x",2,"?")))))))))</f>
        <v>?</v>
      </c>
      <c r="I73" s="152"/>
      <c r="J73" s="73"/>
      <c r="K73" s="73"/>
    </row>
    <row r="74" spans="1:11" ht="18">
      <c r="A74" s="177" t="s">
        <v>38</v>
      </c>
      <c r="B74" s="96"/>
      <c r="C74" s="97"/>
      <c r="D74" s="97"/>
      <c r="E74" s="97"/>
      <c r="F74" s="98"/>
      <c r="G74" s="213"/>
      <c r="H74" s="71"/>
      <c r="I74" s="151" t="str">
        <f>(IF(H75="?","?",(IF(H76="?","?",(AVERAGE(H75:H76))))))</f>
        <v>?</v>
      </c>
      <c r="J74" s="73"/>
      <c r="K74" s="73"/>
    </row>
    <row r="75" spans="1:11" ht="18">
      <c r="A75" s="171" t="s">
        <v>101</v>
      </c>
      <c r="B75" s="92"/>
      <c r="C75" s="92"/>
      <c r="D75" s="92"/>
      <c r="E75" s="92"/>
      <c r="F75" s="92"/>
      <c r="G75" s="214"/>
      <c r="H75" s="72" t="str">
        <f>IF(B75="x",-2,(IF(C75="x",-1,(IF(D75="x",0,(IF(E75="x",1,(IF(F75="x",2,"?")))))))))</f>
        <v>?</v>
      </c>
      <c r="I75" s="152"/>
      <c r="J75" s="73"/>
      <c r="K75" s="73"/>
    </row>
    <row r="76" spans="1:11" ht="18">
      <c r="A76" s="173" t="s">
        <v>102</v>
      </c>
      <c r="B76" s="91"/>
      <c r="C76" s="91"/>
      <c r="D76" s="91"/>
      <c r="E76" s="91"/>
      <c r="F76" s="91"/>
      <c r="G76" s="215"/>
      <c r="H76" s="72" t="str">
        <f>IF(B76="x",-2,(IF(C76="x",-1,(IF(D76="x",0,(IF(E76="x",1,(IF(F76="x",2,"?")))))))))</f>
        <v>?</v>
      </c>
      <c r="I76" s="152"/>
      <c r="J76" s="73"/>
      <c r="K76" s="73"/>
    </row>
    <row r="77" spans="1:11" ht="18">
      <c r="A77" s="177" t="s">
        <v>39</v>
      </c>
      <c r="B77" s="96"/>
      <c r="C77" s="97"/>
      <c r="D77" s="97"/>
      <c r="E77" s="97"/>
      <c r="F77" s="98"/>
      <c r="G77" s="213"/>
      <c r="H77" s="71"/>
      <c r="I77" s="151" t="str">
        <f>IF(H78="?","?",(IF(H79="?","?",(IF(H80="?","?",(IF(H81="?","?",(AVERAGE(H78:H81)))))))))</f>
        <v>?</v>
      </c>
      <c r="J77" s="73"/>
      <c r="K77" s="73"/>
    </row>
    <row r="78" spans="1:11" ht="18">
      <c r="A78" s="171" t="s">
        <v>103</v>
      </c>
      <c r="B78" s="86"/>
      <c r="C78" s="86"/>
      <c r="D78" s="86"/>
      <c r="E78" s="86"/>
      <c r="F78" s="86"/>
      <c r="G78" s="214"/>
      <c r="H78" s="72" t="str">
        <f>IF(B78="x",-2,(IF(C78="x",-1,(IF(D78="x",0,(IF(E78="x",1,(IF(F78="x",2,"?")))))))))</f>
        <v>?</v>
      </c>
      <c r="I78" s="152"/>
      <c r="J78" s="73"/>
      <c r="K78" s="73"/>
    </row>
    <row r="79" spans="1:11" ht="18">
      <c r="A79" s="171" t="s">
        <v>104</v>
      </c>
      <c r="B79" s="91"/>
      <c r="C79" s="91"/>
      <c r="D79" s="87"/>
      <c r="E79" s="91"/>
      <c r="F79" s="91"/>
      <c r="G79" s="217"/>
      <c r="H79" s="72" t="str">
        <f>IF(B79="x",-2,(IF(C79="x",-1,(IF(D79="x",0,(IF(E79="x",1,(IF(F79="x",2,"?")))))))))</f>
        <v>?</v>
      </c>
      <c r="I79" s="152"/>
      <c r="J79" s="73"/>
      <c r="K79" s="73"/>
    </row>
    <row r="80" spans="1:11" ht="18">
      <c r="A80" s="171" t="s">
        <v>105</v>
      </c>
      <c r="B80" s="87"/>
      <c r="C80" s="87"/>
      <c r="D80" s="87"/>
      <c r="E80" s="87"/>
      <c r="F80" s="87"/>
      <c r="G80" s="217"/>
      <c r="H80" s="72" t="str">
        <f>IF(B80="x",-2,(IF(C80="x",-1,(IF(D80="x",0,(IF(E80="x",1,(IF(F80="x",2,"?")))))))))</f>
        <v>?</v>
      </c>
      <c r="I80" s="152"/>
      <c r="J80" s="73"/>
      <c r="K80" s="73"/>
    </row>
    <row r="81" spans="1:11" ht="18">
      <c r="A81" s="171" t="s">
        <v>106</v>
      </c>
      <c r="B81" s="87"/>
      <c r="C81" s="87"/>
      <c r="D81" s="87"/>
      <c r="E81" s="87"/>
      <c r="F81" s="87"/>
      <c r="G81" s="215"/>
      <c r="H81" s="72" t="str">
        <f>IF(B81="x",-2,(IF(C81="x",-1,(IF(D81="x",0,(IF(E81="x",1,(IF(F81="x",2,"?")))))))))</f>
        <v>?</v>
      </c>
      <c r="I81" s="152"/>
      <c r="J81" s="73"/>
      <c r="K81" s="73"/>
    </row>
    <row r="82" spans="1:11" ht="18">
      <c r="A82" s="176" t="s">
        <v>40</v>
      </c>
      <c r="B82" s="96"/>
      <c r="C82" s="97"/>
      <c r="D82" s="97"/>
      <c r="E82" s="97"/>
      <c r="F82" s="98"/>
      <c r="G82" s="213"/>
      <c r="H82" s="71"/>
      <c r="I82" s="151" t="str">
        <f>IF(H83="?","?",(IF(H84="?","?",(IF(H85="?","?",(AVERAGE(H83:H85)))))))</f>
        <v>?</v>
      </c>
      <c r="J82" s="73"/>
      <c r="K82" s="73"/>
    </row>
    <row r="83" spans="1:11" ht="18">
      <c r="A83" s="171" t="s">
        <v>107</v>
      </c>
      <c r="B83" s="92"/>
      <c r="C83" s="92"/>
      <c r="D83" s="86"/>
      <c r="E83" s="92"/>
      <c r="F83" s="92"/>
      <c r="G83" s="214"/>
      <c r="H83" s="72" t="str">
        <f>IF(B83="x",-2,(IF(C83="x",-1,(IF(D83="x",0,(IF(E83="x",1,(IF(F83="x",2,"?")))))))))</f>
        <v>?</v>
      </c>
      <c r="I83" s="152"/>
      <c r="J83" s="73"/>
      <c r="K83" s="73"/>
    </row>
    <row r="84" spans="1:11" ht="18">
      <c r="A84" s="171" t="s">
        <v>170</v>
      </c>
      <c r="B84" s="91"/>
      <c r="C84" s="91"/>
      <c r="D84" s="91"/>
      <c r="E84" s="91"/>
      <c r="F84" s="91"/>
      <c r="G84" s="215"/>
      <c r="H84" s="72" t="str">
        <f>IF(B84="x",-2,(IF(C84="x",-1,(IF(D84="x",0,(IF(E84="x",1,(IF(F84="x",2,"?")))))))))</f>
        <v>?</v>
      </c>
      <c r="I84" s="152"/>
      <c r="J84" s="73"/>
      <c r="K84" s="73"/>
    </row>
    <row r="85" spans="1:11" ht="18">
      <c r="A85" s="171" t="s">
        <v>171</v>
      </c>
      <c r="B85" s="91"/>
      <c r="C85" s="91"/>
      <c r="D85" s="91"/>
      <c r="E85" s="91"/>
      <c r="F85" s="91"/>
      <c r="G85" s="216"/>
      <c r="H85" s="72" t="str">
        <f>IF(B85="x",-2,(IF(C85="x",-1,(IF(D85="x",0,(IF(E85="x",1,(IF(F85="x",2,"?")))))))))</f>
        <v>?</v>
      </c>
      <c r="I85" s="152"/>
      <c r="J85" s="73"/>
      <c r="K85" s="73"/>
    </row>
    <row r="86" spans="1:11" ht="18">
      <c r="A86" s="176" t="s">
        <v>41</v>
      </c>
      <c r="B86" s="96"/>
      <c r="C86" s="97"/>
      <c r="D86" s="97"/>
      <c r="E86" s="97"/>
      <c r="F86" s="98"/>
      <c r="G86" s="213"/>
      <c r="H86" s="71"/>
      <c r="I86" s="151" t="str">
        <f>(IF(H87="?","?",(IF(H88="?","?",(AVERAGE(H87:H88))))))</f>
        <v>?</v>
      </c>
      <c r="J86" s="73"/>
      <c r="K86" s="73"/>
    </row>
    <row r="87" spans="1:11" ht="18">
      <c r="A87" s="171" t="s">
        <v>172</v>
      </c>
      <c r="B87" s="91"/>
      <c r="C87" s="91"/>
      <c r="D87" s="91"/>
      <c r="E87" s="91"/>
      <c r="F87" s="91"/>
      <c r="G87" s="216"/>
      <c r="H87" s="72" t="str">
        <f>IF(B87="x",-2,(IF(C87="x",-1,(IF(D87="x",0,(IF(E87="x",1,(IF(F87="x",2,"?")))))))))</f>
        <v>?</v>
      </c>
      <c r="I87" s="152"/>
      <c r="J87" s="73"/>
      <c r="K87" s="73"/>
    </row>
    <row r="88" spans="1:11" ht="18">
      <c r="A88" s="171" t="s">
        <v>173</v>
      </c>
      <c r="B88" s="91"/>
      <c r="C88" s="91"/>
      <c r="D88" s="91"/>
      <c r="E88" s="91"/>
      <c r="F88" s="91"/>
      <c r="G88" s="216"/>
      <c r="H88" s="72" t="str">
        <f>IF(B88="x",-2,(IF(C88="x",-1,(IF(D88="x",0,(IF(E88="x",1,(IF(F88="x",2,"?")))))))))</f>
        <v>?</v>
      </c>
      <c r="I88" s="152"/>
      <c r="J88" s="73"/>
      <c r="K88" s="73"/>
    </row>
    <row r="89" spans="1:11" ht="18">
      <c r="A89" s="176" t="s">
        <v>42</v>
      </c>
      <c r="B89" s="96"/>
      <c r="C89" s="97"/>
      <c r="D89" s="97"/>
      <c r="E89" s="97"/>
      <c r="F89" s="98"/>
      <c r="G89" s="213"/>
      <c r="H89" s="71"/>
      <c r="I89" s="151" t="str">
        <f>IF(H90="?","?",(IF(H91="?","?",(IF(H92="?","?",(IF(H93="?","?",(AVERAGE(H90:H93)))))))))</f>
        <v>?</v>
      </c>
      <c r="J89" s="73"/>
      <c r="K89" s="73"/>
    </row>
    <row r="90" spans="1:11" ht="18">
      <c r="A90" s="171" t="s">
        <v>108</v>
      </c>
      <c r="B90" s="87"/>
      <c r="C90" s="87"/>
      <c r="D90" s="87"/>
      <c r="E90" s="87"/>
      <c r="F90" s="87"/>
      <c r="G90" s="214"/>
      <c r="H90" s="72" t="str">
        <f>IF(B90="x",-2,(IF(C90="x",-1,(IF(D90="x",0,(IF(E90="x",1,(IF(F90="x",2,"?")))))))))</f>
        <v>?</v>
      </c>
      <c r="I90" s="152"/>
      <c r="J90" s="73"/>
      <c r="K90" s="73"/>
    </row>
    <row r="91" spans="1:11" ht="18">
      <c r="A91" s="171" t="s">
        <v>109</v>
      </c>
      <c r="B91" s="91"/>
      <c r="C91" s="91"/>
      <c r="D91" s="91"/>
      <c r="E91" s="91"/>
      <c r="F91" s="91"/>
      <c r="G91" s="215"/>
      <c r="H91" s="72" t="str">
        <f>IF(B91="x",-2,(IF(C91="x",-1,(IF(D91="x",0,(IF(E91="x",1,(IF(F91="x",2,"?")))))))))</f>
        <v>?</v>
      </c>
      <c r="I91" s="152"/>
      <c r="J91" s="73"/>
      <c r="K91" s="73"/>
    </row>
    <row r="92" spans="1:11" ht="18">
      <c r="A92" s="171" t="s">
        <v>174</v>
      </c>
      <c r="B92" s="91"/>
      <c r="C92" s="91"/>
      <c r="D92" s="91"/>
      <c r="E92" s="91"/>
      <c r="F92" s="91"/>
      <c r="G92" s="216"/>
      <c r="H92" s="72" t="str">
        <f>IF(B92="x",-2,(IF(C92="x",-1,(IF(D92="x",0,(IF(E92="x",1,(IF(F92="x",2,"?")))))))))</f>
        <v>?</v>
      </c>
      <c r="I92" s="152"/>
      <c r="J92" s="73"/>
      <c r="K92" s="73"/>
    </row>
    <row r="93" spans="1:11" ht="18">
      <c r="A93" s="171" t="s">
        <v>110</v>
      </c>
      <c r="B93" s="91"/>
      <c r="C93" s="91"/>
      <c r="D93" s="91"/>
      <c r="E93" s="91"/>
      <c r="F93" s="91"/>
      <c r="G93" s="216"/>
      <c r="H93" s="72" t="str">
        <f>IF(B93="x",-2,(IF(C93="x",-1,(IF(D93="x",0,(IF(E93="x",1,(IF(F93="x",2,"?")))))))))</f>
        <v>?</v>
      </c>
      <c r="I93" s="152"/>
      <c r="J93" s="73"/>
      <c r="K93" s="73"/>
    </row>
    <row r="94" spans="1:11" ht="18">
      <c r="A94" s="176" t="s">
        <v>2</v>
      </c>
      <c r="B94" s="96"/>
      <c r="C94" s="97"/>
      <c r="D94" s="97"/>
      <c r="E94" s="97"/>
      <c r="F94" s="98"/>
      <c r="G94" s="213"/>
      <c r="H94" s="71"/>
      <c r="I94" s="151" t="str">
        <f>IF(H95="?","?",(IF(H96="?","?",(IF(H97="?","?",(AVERAGE(H95:H97)))))))</f>
        <v>?</v>
      </c>
      <c r="J94" s="73"/>
      <c r="K94" s="73"/>
    </row>
    <row r="95" spans="1:11" ht="18">
      <c r="A95" s="171" t="s">
        <v>111</v>
      </c>
      <c r="B95" s="86"/>
      <c r="C95" s="86"/>
      <c r="D95" s="86"/>
      <c r="E95" s="86"/>
      <c r="F95" s="86"/>
      <c r="G95" s="214"/>
      <c r="H95" s="72" t="str">
        <f>IF(B95="x",-2,(IF(C95="x",-1,(IF(D95="x",0,(IF(E95="x",1,(IF(F95="x",2,"?")))))))))</f>
        <v>?</v>
      </c>
      <c r="I95" s="152"/>
      <c r="J95" s="73"/>
      <c r="K95" s="73"/>
    </row>
    <row r="96" spans="1:11" ht="18">
      <c r="A96" s="171" t="s">
        <v>112</v>
      </c>
      <c r="B96" s="91"/>
      <c r="C96" s="91"/>
      <c r="D96" s="87"/>
      <c r="E96" s="91"/>
      <c r="F96" s="91"/>
      <c r="G96" s="217"/>
      <c r="H96" s="72" t="str">
        <f>IF(B96="x",-2,(IF(C96="x",-1,(IF(D96="x",0,(IF(E96="x",1,(IF(F96="x",2,"?")))))))))</f>
        <v>?</v>
      </c>
      <c r="I96" s="152"/>
      <c r="J96" s="73"/>
      <c r="K96" s="73"/>
    </row>
    <row r="97" spans="1:11" ht="18">
      <c r="A97" s="171" t="s">
        <v>113</v>
      </c>
      <c r="B97" s="91"/>
      <c r="C97" s="91"/>
      <c r="D97" s="91"/>
      <c r="E97" s="91"/>
      <c r="F97" s="91"/>
      <c r="G97" s="215"/>
      <c r="H97" s="72" t="str">
        <f>IF(B97="x",-2,(IF(C97="x",-1,(IF(D97="x",0,(IF(E97="x",1,(IF(F97="x",2,"?")))))))))</f>
        <v>?</v>
      </c>
      <c r="I97" s="152"/>
      <c r="J97" s="73"/>
      <c r="K97" s="73"/>
    </row>
    <row r="98" spans="1:11" ht="18">
      <c r="A98" s="176" t="s">
        <v>43</v>
      </c>
      <c r="B98" s="96"/>
      <c r="C98" s="97"/>
      <c r="D98" s="97"/>
      <c r="E98" s="97"/>
      <c r="F98" s="98"/>
      <c r="G98" s="213"/>
      <c r="H98" s="71"/>
      <c r="I98" s="151" t="str">
        <f>(IF(H99="?","?",(IF(H100="?","?",(AVERAGE(H99:H100))))))</f>
        <v>?</v>
      </c>
      <c r="J98" s="73"/>
      <c r="K98" s="73"/>
    </row>
    <row r="99" spans="1:11" ht="30" customHeight="1">
      <c r="A99" s="171" t="s">
        <v>198</v>
      </c>
      <c r="B99" s="91"/>
      <c r="C99" s="91"/>
      <c r="D99" s="91"/>
      <c r="E99" s="91"/>
      <c r="F99" s="91"/>
      <c r="G99" s="217"/>
      <c r="H99" s="72" t="str">
        <f>IF(B99="x",-2,(IF(C99="x",-1,(IF(D99="x",0,(IF(E99="x",1,(IF(F99="x",2,"?")))))))))</f>
        <v>?</v>
      </c>
      <c r="I99" s="152"/>
      <c r="J99" s="73"/>
      <c r="K99" s="73"/>
    </row>
    <row r="100" spans="1:11" ht="18">
      <c r="A100" s="171" t="s">
        <v>114</v>
      </c>
      <c r="B100" s="87"/>
      <c r="C100" s="87"/>
      <c r="D100" s="87"/>
      <c r="E100" s="87"/>
      <c r="F100" s="87"/>
      <c r="G100" s="214"/>
      <c r="H100" s="72" t="str">
        <f>IF(B100="x",-2,(IF(C100="x",-1,(IF(D100="x",0,(IF(E100="x",1,(IF(F100="x",2,"?")))))))))</f>
        <v>?</v>
      </c>
      <c r="I100" s="152"/>
      <c r="J100" s="73"/>
      <c r="K100" s="73"/>
    </row>
    <row r="101" spans="1:11" ht="24.75" customHeight="1">
      <c r="A101" s="178" t="s">
        <v>18</v>
      </c>
      <c r="B101" s="135">
        <v>-2</v>
      </c>
      <c r="C101" s="136">
        <v>-1</v>
      </c>
      <c r="D101" s="136">
        <v>0</v>
      </c>
      <c r="E101" s="136">
        <v>1</v>
      </c>
      <c r="F101" s="137">
        <v>2</v>
      </c>
      <c r="G101" s="219"/>
      <c r="H101" s="71"/>
      <c r="I101" s="152"/>
      <c r="J101" s="73"/>
      <c r="K101" s="73"/>
    </row>
    <row r="102" spans="1:11" ht="21" customHeight="1">
      <c r="A102" s="179" t="s">
        <v>44</v>
      </c>
      <c r="B102" s="99"/>
      <c r="C102" s="100"/>
      <c r="D102" s="100"/>
      <c r="E102" s="100"/>
      <c r="F102" s="101"/>
      <c r="G102" s="219"/>
      <c r="H102" s="71"/>
      <c r="I102" s="151" t="str">
        <f>(IF(H103="?","?",(IF(H104="?","?",(AVERAGE(H103:H104))))))</f>
        <v>?</v>
      </c>
      <c r="J102" s="73"/>
      <c r="K102" s="73"/>
    </row>
    <row r="103" spans="1:11" ht="18" customHeight="1">
      <c r="A103" s="171" t="s">
        <v>115</v>
      </c>
      <c r="B103" s="92"/>
      <c r="C103" s="92"/>
      <c r="D103" s="86"/>
      <c r="E103" s="92"/>
      <c r="F103" s="92"/>
      <c r="G103" s="214"/>
      <c r="H103" s="72" t="str">
        <f>IF(B103="x",-2,(IF(C103="x",-1,(IF(D103="x",0,(IF(E103="x",1,(IF(F103="x",2,"?")))))))))</f>
        <v>?</v>
      </c>
      <c r="I103" s="152"/>
      <c r="J103" s="73"/>
      <c r="K103" s="73"/>
    </row>
    <row r="104" spans="1:11" ht="18">
      <c r="A104" s="171" t="s">
        <v>116</v>
      </c>
      <c r="B104" s="91"/>
      <c r="C104" s="91"/>
      <c r="D104" s="91"/>
      <c r="E104" s="91"/>
      <c r="F104" s="91"/>
      <c r="G104" s="215"/>
      <c r="H104" s="72" t="str">
        <f>IF(B104="x",-2,(IF(C104="x",-1,(IF(D104="x",0,(IF(E104="x",1,(IF(F104="x",2,"?")))))))))</f>
        <v>?</v>
      </c>
      <c r="I104" s="152"/>
      <c r="J104" s="73"/>
      <c r="K104" s="73"/>
    </row>
    <row r="105" spans="1:11" ht="18">
      <c r="A105" s="180" t="s">
        <v>45</v>
      </c>
      <c r="B105" s="99"/>
      <c r="C105" s="100"/>
      <c r="D105" s="100"/>
      <c r="E105" s="100"/>
      <c r="F105" s="101"/>
      <c r="G105" s="213"/>
      <c r="H105" s="71"/>
      <c r="I105" s="151" t="str">
        <f>IF(H106="?","?",(IF(H107="?","?",(IF(H108="?","?",(IF(H109="?","?",(AVERAGE(H106:H109)))))))))</f>
        <v>?</v>
      </c>
      <c r="J105" s="73"/>
      <c r="K105" s="73"/>
    </row>
    <row r="106" spans="1:11" ht="18">
      <c r="A106" s="171" t="s">
        <v>117</v>
      </c>
      <c r="B106" s="91"/>
      <c r="C106" s="91"/>
      <c r="D106" s="87"/>
      <c r="E106" s="91"/>
      <c r="F106" s="91"/>
      <c r="G106" s="214"/>
      <c r="H106" s="72" t="str">
        <f>IF(B106="x",-2,(IF(C106="x",-1,(IF(D106="x",0,(IF(E106="x",1,(IF(F106="x",2,"?")))))))))</f>
        <v>?</v>
      </c>
      <c r="I106" s="152"/>
      <c r="J106" s="73"/>
      <c r="K106" s="73"/>
    </row>
    <row r="107" spans="1:11" ht="18">
      <c r="A107" s="171" t="s">
        <v>120</v>
      </c>
      <c r="B107" s="91"/>
      <c r="C107" s="91"/>
      <c r="D107" s="87"/>
      <c r="E107" s="91"/>
      <c r="F107" s="91"/>
      <c r="G107" s="217"/>
      <c r="H107" s="72" t="str">
        <f>IF(B107="x",-2,(IF(C107="x",-1,(IF(D107="x",0,(IF(E107="x",1,(IF(F107="x",2,"?")))))))))</f>
        <v>?</v>
      </c>
      <c r="I107" s="152"/>
      <c r="J107" s="73"/>
      <c r="K107" s="73"/>
    </row>
    <row r="108" spans="1:11" ht="18">
      <c r="A108" s="171" t="s">
        <v>118</v>
      </c>
      <c r="B108" s="91"/>
      <c r="C108" s="91"/>
      <c r="D108" s="87"/>
      <c r="E108" s="91"/>
      <c r="F108" s="91"/>
      <c r="G108" s="217"/>
      <c r="H108" s="72" t="str">
        <f>IF(B108="x",-2,(IF(C108="x",-1,(IF(D108="x",0,(IF(E108="x",1,(IF(F108="x",2,"?")))))))))</f>
        <v>?</v>
      </c>
      <c r="I108" s="152"/>
      <c r="J108" s="73"/>
      <c r="K108" s="73"/>
    </row>
    <row r="109" spans="1:11" ht="18">
      <c r="A109" s="171" t="s">
        <v>119</v>
      </c>
      <c r="B109" s="91"/>
      <c r="C109" s="91"/>
      <c r="D109" s="91"/>
      <c r="E109" s="91"/>
      <c r="F109" s="91"/>
      <c r="G109" s="215"/>
      <c r="H109" s="72" t="str">
        <f>IF(B109="x",-2,(IF(C109="x",-1,(IF(D109="x",0,(IF(E109="x",1,(IF(F109="x",2,"?")))))))))</f>
        <v>?</v>
      </c>
      <c r="I109" s="152"/>
      <c r="J109" s="73"/>
      <c r="K109" s="73"/>
    </row>
    <row r="110" spans="1:11" ht="18">
      <c r="A110" s="180" t="s">
        <v>46</v>
      </c>
      <c r="B110" s="99"/>
      <c r="C110" s="100"/>
      <c r="D110" s="100"/>
      <c r="E110" s="100"/>
      <c r="F110" s="101"/>
      <c r="G110" s="213"/>
      <c r="H110" s="71"/>
      <c r="I110" s="151" t="str">
        <f>IF(H112="?","?",(IF(H111="?","?",(IF(H113="?","?",(IF(H114="?","?",(IF(H115="?","?",(AVERAGE(H111:H115)))))))))))</f>
        <v>?</v>
      </c>
      <c r="J110" s="73"/>
      <c r="K110" s="73"/>
    </row>
    <row r="111" spans="1:11" ht="30">
      <c r="A111" s="171" t="s">
        <v>121</v>
      </c>
      <c r="B111" s="91"/>
      <c r="C111" s="91"/>
      <c r="D111" s="86"/>
      <c r="E111" s="91"/>
      <c r="F111" s="91"/>
      <c r="G111" s="214"/>
      <c r="H111" s="72" t="str">
        <f>IF(B111="x",-2,(IF(C111="x",-1,(IF(D111="x",0,(IF(E111="x",1,(IF(F111="x",2,"?")))))))))</f>
        <v>?</v>
      </c>
      <c r="I111" s="152"/>
      <c r="J111" s="73"/>
      <c r="K111" s="73"/>
    </row>
    <row r="112" spans="1:11" ht="18">
      <c r="A112" s="171" t="s">
        <v>122</v>
      </c>
      <c r="B112" s="91"/>
      <c r="C112" s="91"/>
      <c r="D112" s="87"/>
      <c r="E112" s="91"/>
      <c r="F112" s="91"/>
      <c r="G112" s="217"/>
      <c r="H112" s="72" t="str">
        <f>IF(B112="x",-2,(IF(C112="x",-1,(IF(D112="x",0,(IF(E112="x",1,(IF(F112="x",2,"?")))))))))</f>
        <v>?</v>
      </c>
      <c r="I112" s="152"/>
      <c r="J112" s="73"/>
      <c r="K112" s="73"/>
    </row>
    <row r="113" spans="1:87" ht="18">
      <c r="A113" s="171" t="s">
        <v>175</v>
      </c>
      <c r="B113" s="91"/>
      <c r="C113" s="91"/>
      <c r="D113" s="91"/>
      <c r="E113" s="91"/>
      <c r="F113" s="91"/>
      <c r="G113" s="217"/>
      <c r="H113" s="72" t="str">
        <f>IF(B113="x",-2,(IF(C113="x",-1,(IF(D113="x",0,(IF(E113="x",1,(IF(F113="x",2,"?")))))))))</f>
        <v>?</v>
      </c>
      <c r="I113" s="152"/>
      <c r="J113" s="73"/>
      <c r="K113" s="73"/>
    </row>
    <row r="114" spans="1:87" ht="18">
      <c r="A114" s="171" t="s">
        <v>123</v>
      </c>
      <c r="B114" s="91"/>
      <c r="C114" s="91"/>
      <c r="D114" s="91"/>
      <c r="E114" s="91"/>
      <c r="F114" s="91"/>
      <c r="G114" s="217"/>
      <c r="H114" s="72" t="str">
        <f>IF(B114="x",-2,(IF(C114="x",-1,(IF(D114="x",0,(IF(E114="x",1,(IF(F114="x",2,"?")))))))))</f>
        <v>?</v>
      </c>
      <c r="I114" s="152"/>
      <c r="J114" s="73"/>
      <c r="K114" s="73"/>
    </row>
    <row r="115" spans="1:87" ht="18">
      <c r="A115" s="171" t="s">
        <v>124</v>
      </c>
      <c r="B115" s="91"/>
      <c r="C115" s="91"/>
      <c r="D115" s="91"/>
      <c r="E115" s="91"/>
      <c r="F115" s="91"/>
      <c r="G115" s="215"/>
      <c r="H115" s="72" t="str">
        <f>IF(B115="x",-2,(IF(C115="x",-1,(IF(D115="x",0,(IF(E115="x",1,(IF(F115="x",2,"?")))))))))</f>
        <v>?</v>
      </c>
      <c r="I115" s="152"/>
      <c r="J115" s="73"/>
      <c r="K115" s="73"/>
    </row>
    <row r="116" spans="1:87" ht="18">
      <c r="A116" s="180" t="s">
        <v>176</v>
      </c>
      <c r="B116" s="102"/>
      <c r="C116" s="103"/>
      <c r="D116" s="100"/>
      <c r="E116" s="103"/>
      <c r="F116" s="104"/>
      <c r="G116" s="213"/>
      <c r="H116" s="71"/>
      <c r="I116" s="151" t="str">
        <f>IF(H117="?","?",(IF(H118="?","?",(IF(H119="?","?",(AVERAGE(H117:H119)))))))</f>
        <v>?</v>
      </c>
      <c r="J116" s="73"/>
      <c r="K116" s="73"/>
    </row>
    <row r="117" spans="1:87" ht="18">
      <c r="A117" s="171" t="s">
        <v>177</v>
      </c>
      <c r="B117" s="86"/>
      <c r="C117" s="86"/>
      <c r="D117" s="86"/>
      <c r="E117" s="86"/>
      <c r="F117" s="86"/>
      <c r="G117" s="214"/>
      <c r="H117" s="72" t="str">
        <f>IF(B117="x",-2,(IF(C117="x",-1,(IF(D117="x",0,(IF(E117="x",1,(IF(F117="x",2,"?")))))))))</f>
        <v>?</v>
      </c>
      <c r="I117" s="152"/>
      <c r="J117" s="73"/>
      <c r="K117" s="73"/>
    </row>
    <row r="118" spans="1:87" ht="18">
      <c r="A118" s="171" t="s">
        <v>125</v>
      </c>
      <c r="B118" s="87"/>
      <c r="C118" s="87"/>
      <c r="D118" s="87"/>
      <c r="E118" s="87"/>
      <c r="F118" s="87"/>
      <c r="G118" s="217"/>
      <c r="H118" s="72" t="str">
        <f>IF(B118="x",-2,(IF(C118="x",-1,(IF(D118="x",0,(IF(E118="x",1,(IF(F118="x",2,"?")))))))))</f>
        <v>?</v>
      </c>
      <c r="I118" s="152"/>
      <c r="J118" s="73"/>
      <c r="K118" s="73"/>
    </row>
    <row r="119" spans="1:87" ht="18">
      <c r="A119" s="171" t="s">
        <v>178</v>
      </c>
      <c r="B119" s="91"/>
      <c r="C119" s="91"/>
      <c r="D119" s="91"/>
      <c r="E119" s="91"/>
      <c r="F119" s="91"/>
      <c r="G119" s="216"/>
      <c r="H119" s="72" t="str">
        <f>IF(B119="x",-2,(IF(C119="x",-1,(IF(D119="x",0,(IF(E119="x",1,(IF(F119="x",2,"?")))))))))</f>
        <v>?</v>
      </c>
      <c r="I119" s="152"/>
      <c r="J119" s="73"/>
      <c r="K119" s="73"/>
    </row>
    <row r="120" spans="1:87" ht="18">
      <c r="A120" s="180" t="s">
        <v>47</v>
      </c>
      <c r="B120" s="102"/>
      <c r="C120" s="103"/>
      <c r="D120" s="100"/>
      <c r="E120" s="103"/>
      <c r="F120" s="104"/>
      <c r="G120" s="213"/>
      <c r="H120" s="71"/>
      <c r="I120" s="151" t="str">
        <f>IF(H121="?","?",(IF(H122="?","?",(IF(H123="?","?",(IF(H124="?","?",(AVERAGE(H121:H124)))))))))</f>
        <v>?</v>
      </c>
      <c r="J120" s="73"/>
      <c r="K120" s="73"/>
    </row>
    <row r="121" spans="1:87" ht="18">
      <c r="A121" s="171" t="s">
        <v>126</v>
      </c>
      <c r="B121" s="92"/>
      <c r="C121" s="92"/>
      <c r="D121" s="86"/>
      <c r="E121" s="92"/>
      <c r="F121" s="92"/>
      <c r="G121" s="214"/>
      <c r="H121" s="72" t="str">
        <f>IF(B121="x",-2,(IF(C121="x",-1,(IF(D121="x",0,(IF(E121="x",1,(IF(F121="x",2,"?")))))))))</f>
        <v>?</v>
      </c>
      <c r="I121" s="152"/>
      <c r="J121" s="73"/>
      <c r="K121" s="73"/>
    </row>
    <row r="122" spans="1:87" ht="18">
      <c r="A122" s="171" t="s">
        <v>127</v>
      </c>
      <c r="B122" s="87"/>
      <c r="C122" s="87"/>
      <c r="D122" s="87"/>
      <c r="E122" s="87"/>
      <c r="F122" s="87"/>
      <c r="G122" s="217"/>
      <c r="H122" s="72" t="str">
        <f>IF(B122="x",-2,(IF(C122="x",-1,(IF(D122="x",0,(IF(E122="x",1,(IF(F122="x",2,"?")))))))))</f>
        <v>?</v>
      </c>
      <c r="I122" s="152"/>
      <c r="J122" s="73"/>
      <c r="K122" s="73"/>
    </row>
    <row r="123" spans="1:87" s="76" customFormat="1" ht="18">
      <c r="A123" s="171" t="s">
        <v>128</v>
      </c>
      <c r="B123" s="91"/>
      <c r="C123" s="91"/>
      <c r="D123" s="91"/>
      <c r="E123" s="91"/>
      <c r="F123" s="91"/>
      <c r="G123" s="217"/>
      <c r="H123" s="72" t="str">
        <f>IF(B123="x",-2,(IF(C123="x",-1,(IF(D123="x",0,(IF(E123="x",1,(IF(F123="x",2,"?")))))))))</f>
        <v>?</v>
      </c>
      <c r="I123" s="153"/>
      <c r="J123" s="75"/>
      <c r="K123" s="75"/>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row>
    <row r="124" spans="1:87" s="76" customFormat="1" ht="18">
      <c r="A124" s="173" t="s">
        <v>129</v>
      </c>
      <c r="B124" s="87"/>
      <c r="C124" s="87"/>
      <c r="D124" s="87"/>
      <c r="E124" s="87"/>
      <c r="F124" s="87"/>
      <c r="G124" s="215"/>
      <c r="H124" s="72" t="str">
        <f>IF(B124="x",-2,(IF(C124="x",-1,(IF(D124="x",0,(IF(E124="x",1,(IF(F124="x",2,"?")))))))))</f>
        <v>?</v>
      </c>
      <c r="I124" s="153"/>
      <c r="J124" s="75"/>
      <c r="K124" s="75"/>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row>
    <row r="125" spans="1:87" ht="18">
      <c r="A125" s="180" t="s">
        <v>48</v>
      </c>
      <c r="B125" s="102"/>
      <c r="C125" s="103"/>
      <c r="D125" s="100"/>
      <c r="E125" s="103"/>
      <c r="F125" s="104"/>
      <c r="G125" s="213"/>
      <c r="H125" s="71"/>
      <c r="I125" s="151" t="str">
        <f>IF(H127="?","?",(IF(H126="?","?",(IF(H128="?","?",(IF(H129="?","?",(IF(H130="?","?",(AVERAGE(H126:H130)))))))))))</f>
        <v>?</v>
      </c>
    </row>
    <row r="126" spans="1:87" ht="18">
      <c r="A126" s="171" t="s">
        <v>199</v>
      </c>
      <c r="B126" s="92"/>
      <c r="C126" s="92"/>
      <c r="D126" s="92"/>
      <c r="E126" s="92"/>
      <c r="F126" s="92"/>
      <c r="G126" s="214"/>
      <c r="H126" s="72" t="str">
        <f>IF(B126="x",-2,(IF(C126="x",-1,(IF(D126="x",0,(IF(E126="x",1,(IF(F126="x",2,"?")))))))))</f>
        <v>?</v>
      </c>
      <c r="I126" s="152"/>
    </row>
    <row r="127" spans="1:87" ht="18">
      <c r="A127" s="173" t="s">
        <v>130</v>
      </c>
      <c r="B127" s="87"/>
      <c r="C127" s="87"/>
      <c r="D127" s="87"/>
      <c r="E127" s="87"/>
      <c r="F127" s="87"/>
      <c r="G127" s="217"/>
      <c r="H127" s="72" t="str">
        <f>IF(B127="x",-2,(IF(C127="x",-1,(IF(D127="x",0,(IF(E127="x",1,(IF(F127="x",2,"?")))))))))</f>
        <v>?</v>
      </c>
      <c r="I127" s="152"/>
    </row>
    <row r="128" spans="1:87" s="76" customFormat="1" ht="18">
      <c r="A128" s="173" t="s">
        <v>179</v>
      </c>
      <c r="B128" s="86"/>
      <c r="C128" s="86"/>
      <c r="D128" s="87"/>
      <c r="E128" s="86"/>
      <c r="F128" s="86"/>
      <c r="G128" s="217"/>
      <c r="H128" s="72" t="str">
        <f>IF(B128="x",-2,(IF(C128="x",-1,(IF(D128="x",0,(IF(E128="x",1,(IF(F128="x",2,"?")))))))))</f>
        <v>?</v>
      </c>
      <c r="I128" s="153"/>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82"/>
      <c r="BM128" s="82"/>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row>
    <row r="129" spans="1:87" s="76" customFormat="1" ht="18">
      <c r="A129" s="173" t="s">
        <v>180</v>
      </c>
      <c r="B129" s="91"/>
      <c r="C129" s="91"/>
      <c r="D129" s="87"/>
      <c r="E129" s="91"/>
      <c r="F129" s="91"/>
      <c r="G129" s="217"/>
      <c r="H129" s="72" t="str">
        <f>IF(B129="x",-2,(IF(C129="x",-1,(IF(D129="x",0,(IF(E129="x",1,(IF(F129="x",2,"?")))))))))</f>
        <v>?</v>
      </c>
      <c r="I129" s="153"/>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82"/>
      <c r="BM129" s="82"/>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row>
    <row r="130" spans="1:87" s="76" customFormat="1" ht="18">
      <c r="A130" s="171" t="s">
        <v>181</v>
      </c>
      <c r="B130" s="91"/>
      <c r="C130" s="91"/>
      <c r="D130" s="91"/>
      <c r="E130" s="91"/>
      <c r="F130" s="91"/>
      <c r="G130" s="215"/>
      <c r="H130" s="72" t="str">
        <f>IF(B130="x",-2,(IF(C130="x",-1,(IF(D130="x",0,(IF(E130="x",1,(IF(F130="x",2,"?")))))))))</f>
        <v>?</v>
      </c>
      <c r="I130" s="153"/>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row>
    <row r="131" spans="1:87" ht="18">
      <c r="A131" s="180" t="s">
        <v>49</v>
      </c>
      <c r="B131" s="102"/>
      <c r="C131" s="103"/>
      <c r="D131" s="100"/>
      <c r="E131" s="103"/>
      <c r="F131" s="104"/>
      <c r="G131" s="213"/>
      <c r="H131" s="71"/>
      <c r="I131" s="151" t="str">
        <f>IF(H134="?","?",(IF(H133="?","?",(IF(H132="?","?",(IF(H135="?","?",(IF(H136="?","?",(IF(H137="?","?",(IF(H138="?","?",(AVERAGE(H132:H138)))))))))))))))</f>
        <v>?</v>
      </c>
    </row>
    <row r="132" spans="1:87" ht="18">
      <c r="A132" s="171" t="s">
        <v>131</v>
      </c>
      <c r="B132" s="86"/>
      <c r="C132" s="86"/>
      <c r="D132" s="86"/>
      <c r="E132" s="86"/>
      <c r="F132" s="86"/>
      <c r="G132" s="214"/>
      <c r="H132" s="72" t="str">
        <f t="shared" ref="H132:H138" si="1">IF(B132="x",-2,(IF(C132="x",-1,(IF(D132="x",0,(IF(E132="x",1,(IF(F132="x",2,"?")))))))))</f>
        <v>?</v>
      </c>
      <c r="I132" s="152"/>
    </row>
    <row r="133" spans="1:87" ht="18">
      <c r="A133" s="171" t="s">
        <v>132</v>
      </c>
      <c r="B133" s="87"/>
      <c r="C133" s="87"/>
      <c r="D133" s="87"/>
      <c r="E133" s="87"/>
      <c r="F133" s="87"/>
      <c r="G133" s="217"/>
      <c r="H133" s="72" t="str">
        <f t="shared" si="1"/>
        <v>?</v>
      </c>
      <c r="I133" s="152"/>
    </row>
    <row r="134" spans="1:87" ht="31.5" customHeight="1">
      <c r="A134" s="171" t="s">
        <v>133</v>
      </c>
      <c r="B134" s="87"/>
      <c r="C134" s="87"/>
      <c r="D134" s="87"/>
      <c r="E134" s="87"/>
      <c r="F134" s="87"/>
      <c r="G134" s="217"/>
      <c r="H134" s="72" t="str">
        <f t="shared" si="1"/>
        <v>?</v>
      </c>
      <c r="I134" s="152"/>
    </row>
    <row r="135" spans="1:87" ht="18">
      <c r="A135" s="171" t="s">
        <v>134</v>
      </c>
      <c r="B135" s="87"/>
      <c r="C135" s="87"/>
      <c r="D135" s="87"/>
      <c r="E135" s="87"/>
      <c r="F135" s="87"/>
      <c r="G135" s="217"/>
      <c r="H135" s="72" t="str">
        <f t="shared" si="1"/>
        <v>?</v>
      </c>
      <c r="I135" s="152"/>
    </row>
    <row r="136" spans="1:87" ht="18">
      <c r="A136" s="171" t="s">
        <v>182</v>
      </c>
      <c r="B136" s="87"/>
      <c r="C136" s="87"/>
      <c r="D136" s="87"/>
      <c r="E136" s="87"/>
      <c r="F136" s="87"/>
      <c r="G136" s="217"/>
      <c r="H136" s="72" t="str">
        <f t="shared" si="1"/>
        <v>?</v>
      </c>
      <c r="I136" s="152"/>
    </row>
    <row r="137" spans="1:87" ht="18">
      <c r="A137" s="171" t="s">
        <v>135</v>
      </c>
      <c r="B137" s="87"/>
      <c r="C137" s="87"/>
      <c r="D137" s="87"/>
      <c r="E137" s="87"/>
      <c r="F137" s="87"/>
      <c r="G137" s="217"/>
      <c r="H137" s="72" t="str">
        <f t="shared" si="1"/>
        <v>?</v>
      </c>
      <c r="I137" s="152"/>
    </row>
    <row r="138" spans="1:87" ht="18">
      <c r="A138" s="171" t="s">
        <v>136</v>
      </c>
      <c r="B138" s="91"/>
      <c r="C138" s="91"/>
      <c r="D138" s="91"/>
      <c r="E138" s="91"/>
      <c r="F138" s="91"/>
      <c r="G138" s="215"/>
      <c r="H138" s="72" t="str">
        <f t="shared" si="1"/>
        <v>?</v>
      </c>
      <c r="I138" s="152"/>
    </row>
    <row r="139" spans="1:87" ht="18">
      <c r="A139" s="180" t="s">
        <v>50</v>
      </c>
      <c r="B139" s="102"/>
      <c r="C139" s="103"/>
      <c r="D139" s="100"/>
      <c r="E139" s="103"/>
      <c r="F139" s="104"/>
      <c r="G139" s="213"/>
      <c r="H139" s="71"/>
      <c r="I139" s="151" t="str">
        <f>IF(H140="?","?",(IF(H141="?","?",(IF(H142="?","?",(AVERAGE(H140:H142)))))))</f>
        <v>?</v>
      </c>
    </row>
    <row r="140" spans="1:87" ht="18">
      <c r="A140" s="171" t="s">
        <v>137</v>
      </c>
      <c r="B140" s="86"/>
      <c r="C140" s="86"/>
      <c r="D140" s="86"/>
      <c r="E140" s="86"/>
      <c r="F140" s="86"/>
      <c r="G140" s="214"/>
      <c r="H140" s="72" t="str">
        <f>IF(B140="x",-2,(IF(C140="x",-1,(IF(D140="x",0,(IF(E140="x",1,(IF(F140="x",2,"?")))))))))</f>
        <v>?</v>
      </c>
      <c r="I140" s="152"/>
    </row>
    <row r="141" spans="1:87" ht="18">
      <c r="A141" s="171" t="s">
        <v>196</v>
      </c>
      <c r="B141" s="91"/>
      <c r="C141" s="91"/>
      <c r="D141" s="87"/>
      <c r="E141" s="91"/>
      <c r="F141" s="91"/>
      <c r="G141" s="214"/>
      <c r="H141" s="72" t="str">
        <f>IF(B141="x",-2,(IF(C141="x",-1,(IF(D141="x",0,(IF(E141="x",1,(IF(F141="x",2,"?")))))))))</f>
        <v>?</v>
      </c>
      <c r="I141" s="152"/>
    </row>
    <row r="142" spans="1:87" ht="18">
      <c r="A142" s="171" t="s">
        <v>183</v>
      </c>
      <c r="B142" s="91"/>
      <c r="C142" s="91"/>
      <c r="D142" s="91"/>
      <c r="E142" s="91"/>
      <c r="F142" s="91"/>
      <c r="G142" s="215"/>
      <c r="H142" s="72" t="str">
        <f>IF(B142="x",-2,(IF(C142="x",-1,(IF(D142="x",0,(IF(E142="x",1,(IF(F142="x",2,"?")))))))))</f>
        <v>?</v>
      </c>
      <c r="I142" s="152"/>
    </row>
    <row r="143" spans="1:87" ht="18">
      <c r="A143" s="180" t="s">
        <v>51</v>
      </c>
      <c r="B143" s="102"/>
      <c r="C143" s="103"/>
      <c r="D143" s="100"/>
      <c r="E143" s="103"/>
      <c r="F143" s="104"/>
      <c r="G143" s="213"/>
      <c r="H143" s="71"/>
      <c r="I143" s="151" t="str">
        <f>IF(H145="?","?",(IF(H144="?","?",(IF(H146="?","?",(IF(H147="?","?",(IF(H148="?","?",(AVERAGE(H144:H148)))))))))))</f>
        <v>?</v>
      </c>
    </row>
    <row r="144" spans="1:87" s="76" customFormat="1" ht="18">
      <c r="A144" s="171" t="s">
        <v>138</v>
      </c>
      <c r="B144" s="86"/>
      <c r="C144" s="86"/>
      <c r="D144" s="86"/>
      <c r="E144" s="86"/>
      <c r="F144" s="86"/>
      <c r="G144" s="214"/>
      <c r="H144" s="72" t="str">
        <f>IF(B144="x",-2,(IF(C144="x",-1,(IF(D144="x",0,(IF(E144="x",1,(IF(F144="x",2,"?")))))))))</f>
        <v>?</v>
      </c>
      <c r="I144" s="153"/>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82"/>
      <c r="BM144" s="82"/>
      <c r="BN144" s="82"/>
      <c r="BO144" s="82"/>
      <c r="BP144" s="82"/>
      <c r="BQ144" s="82"/>
      <c r="BR144" s="82"/>
      <c r="BS144" s="82"/>
      <c r="BT144" s="82"/>
      <c r="BU144" s="82"/>
      <c r="BV144" s="82"/>
      <c r="BW144" s="82"/>
      <c r="BX144" s="82"/>
      <c r="BY144" s="82"/>
      <c r="BZ144" s="82"/>
      <c r="CA144" s="82"/>
      <c r="CB144" s="82"/>
      <c r="CC144" s="82"/>
      <c r="CD144" s="82"/>
      <c r="CE144" s="82"/>
      <c r="CF144" s="82"/>
      <c r="CG144" s="82"/>
      <c r="CH144" s="82"/>
      <c r="CI144" s="82"/>
    </row>
    <row r="145" spans="1:9" ht="18">
      <c r="A145" s="171" t="s">
        <v>139</v>
      </c>
      <c r="B145" s="87"/>
      <c r="C145" s="87"/>
      <c r="D145" s="87"/>
      <c r="E145" s="87"/>
      <c r="F145" s="87"/>
      <c r="G145" s="217"/>
      <c r="H145" s="72" t="str">
        <f>IF(B145="x",-2,(IF(C145="x",-1,(IF(D145="x",0,(IF(E145="x",1,(IF(F145="x",2,"?")))))))))</f>
        <v>?</v>
      </c>
      <c r="I145" s="152"/>
    </row>
    <row r="146" spans="1:9" ht="18">
      <c r="A146" s="171" t="s">
        <v>140</v>
      </c>
      <c r="B146" s="87"/>
      <c r="C146" s="87"/>
      <c r="D146" s="87"/>
      <c r="E146" s="87"/>
      <c r="F146" s="87"/>
      <c r="G146" s="217"/>
      <c r="H146" s="72" t="str">
        <f>IF(B146="x",-2,(IF(C146="x",-1,(IF(D146="x",0,(IF(E146="x",1,(IF(F146="x",2,"?")))))))))</f>
        <v>?</v>
      </c>
      <c r="I146" s="152"/>
    </row>
    <row r="147" spans="1:9" ht="18">
      <c r="A147" s="171" t="s">
        <v>141</v>
      </c>
      <c r="B147" s="87"/>
      <c r="C147" s="87"/>
      <c r="D147" s="87"/>
      <c r="E147" s="87"/>
      <c r="F147" s="87"/>
      <c r="G147" s="217"/>
      <c r="H147" s="72" t="str">
        <f>IF(B147="x",-2,(IF(C147="x",-1,(IF(D147="x",0,(IF(E147="x",1,(IF(F147="x",2,"?")))))))))</f>
        <v>?</v>
      </c>
      <c r="I147" s="152"/>
    </row>
    <row r="148" spans="1:9" ht="18">
      <c r="A148" s="171" t="s">
        <v>142</v>
      </c>
      <c r="B148" s="91"/>
      <c r="C148" s="91"/>
      <c r="D148" s="91"/>
      <c r="E148" s="91"/>
      <c r="F148" s="91"/>
      <c r="G148" s="215"/>
      <c r="H148" s="72" t="str">
        <f>IF(B148="x",-2,(IF(C148="x",-1,(IF(D148="x",0,(IF(E148="x",1,(IF(F148="x",2,"?")))))))))</f>
        <v>?</v>
      </c>
      <c r="I148" s="152"/>
    </row>
    <row r="149" spans="1:9" ht="18">
      <c r="A149" s="180" t="s">
        <v>52</v>
      </c>
      <c r="B149" s="102"/>
      <c r="C149" s="103"/>
      <c r="D149" s="100"/>
      <c r="E149" s="103"/>
      <c r="F149" s="104"/>
      <c r="G149" s="213"/>
      <c r="H149" s="71"/>
      <c r="I149" s="151" t="str">
        <f>(IF(H150="?","?",(IF(H151="?","?",(AVERAGE(H150:H151))))))</f>
        <v>?</v>
      </c>
    </row>
    <row r="150" spans="1:9" ht="18">
      <c r="A150" s="171" t="s">
        <v>143</v>
      </c>
      <c r="B150" s="86"/>
      <c r="C150" s="86"/>
      <c r="D150" s="86"/>
      <c r="E150" s="86"/>
      <c r="F150" s="86"/>
      <c r="G150" s="214"/>
      <c r="H150" s="72" t="str">
        <f>IF(B150="x",-2,(IF(C150="x",-1,(IF(D150="x",0,(IF(E150="x",1,(IF(F150="x",2,"?")))))))))</f>
        <v>?</v>
      </c>
      <c r="I150" s="152"/>
    </row>
    <row r="151" spans="1:9" ht="18">
      <c r="A151" s="171" t="s">
        <v>184</v>
      </c>
      <c r="B151" s="87"/>
      <c r="C151" s="87"/>
      <c r="D151" s="87"/>
      <c r="E151" s="87"/>
      <c r="F151" s="87"/>
      <c r="G151" s="217"/>
      <c r="H151" s="72" t="str">
        <f>IF(B151="x",-2,(IF(C151="x",-1,(IF(D151="x",0,(IF(E151="x",1,(IF(F151="x",2,"?")))))))))</f>
        <v>?</v>
      </c>
      <c r="I151" s="152"/>
    </row>
    <row r="152" spans="1:9" ht="18">
      <c r="A152" s="180" t="s">
        <v>53</v>
      </c>
      <c r="B152" s="102"/>
      <c r="C152" s="103"/>
      <c r="D152" s="100"/>
      <c r="E152" s="103"/>
      <c r="F152" s="104"/>
      <c r="G152" s="213"/>
      <c r="H152" s="71"/>
      <c r="I152" s="151" t="str">
        <f>(IF(H153="?","?",(IF(H154="?","?",(AVERAGE(H153:H154))))))</f>
        <v>?</v>
      </c>
    </row>
    <row r="153" spans="1:9" ht="18">
      <c r="A153" s="171" t="s">
        <v>144</v>
      </c>
      <c r="B153" s="86"/>
      <c r="C153" s="86"/>
      <c r="D153" s="86"/>
      <c r="E153" s="86"/>
      <c r="F153" s="86"/>
      <c r="G153" s="214"/>
      <c r="H153" s="72" t="str">
        <f>IF(B153="x",-2,(IF(C153="x",-1,(IF(D153="x",0,(IF(E153="x",1,(IF(F153="x",2,"?")))))))))</f>
        <v>?</v>
      </c>
      <c r="I153" s="152"/>
    </row>
    <row r="154" spans="1:9" ht="18">
      <c r="A154" s="171" t="s">
        <v>145</v>
      </c>
      <c r="B154" s="91"/>
      <c r="C154" s="91"/>
      <c r="D154" s="91"/>
      <c r="E154" s="91"/>
      <c r="F154" s="91"/>
      <c r="G154" s="215"/>
      <c r="H154" s="72" t="str">
        <f>IF(B154="x",-2,(IF(C154="x",-1,(IF(D154="x",0,(IF(E154="x",1,(IF(F154="x",2,"?")))))))))</f>
        <v>?</v>
      </c>
      <c r="I154" s="152"/>
    </row>
    <row r="155" spans="1:9" ht="18">
      <c r="A155" s="182" t="s">
        <v>54</v>
      </c>
      <c r="B155" s="102"/>
      <c r="C155" s="103"/>
      <c r="D155" s="100"/>
      <c r="E155" s="103"/>
      <c r="F155" s="104"/>
      <c r="G155" s="213"/>
      <c r="H155" s="71"/>
      <c r="I155" s="151" t="str">
        <f>IF(H156="?","?",(H156))</f>
        <v>?</v>
      </c>
    </row>
    <row r="156" spans="1:9" ht="30" customHeight="1">
      <c r="A156" s="171" t="s">
        <v>146</v>
      </c>
      <c r="B156" s="92"/>
      <c r="C156" s="92"/>
      <c r="D156" s="92"/>
      <c r="E156" s="92"/>
      <c r="F156" s="92"/>
      <c r="G156" s="216"/>
      <c r="H156" s="72" t="str">
        <f>IF(B156="x",-2,(IF(C156="x",-1,(IF(D156="x",0,(IF(E156="x",1,(IF(F156="x",2,"?")))))))))</f>
        <v>?</v>
      </c>
      <c r="I156" s="152"/>
    </row>
    <row r="157" spans="1:9" ht="18">
      <c r="A157" s="180" t="s">
        <v>55</v>
      </c>
      <c r="B157" s="102"/>
      <c r="C157" s="103"/>
      <c r="D157" s="103"/>
      <c r="E157" s="103"/>
      <c r="F157" s="104"/>
      <c r="G157" s="213"/>
      <c r="H157" s="71"/>
      <c r="I157" s="151" t="str">
        <f>(IF(H158="?","?",(IF(H159="?","?",(AVERAGE(H158:H159))))))</f>
        <v>?</v>
      </c>
    </row>
    <row r="158" spans="1:9" ht="30">
      <c r="A158" s="171" t="s">
        <v>147</v>
      </c>
      <c r="B158" s="92"/>
      <c r="C158" s="92"/>
      <c r="D158" s="86"/>
      <c r="E158" s="92"/>
      <c r="F158" s="92"/>
      <c r="G158" s="214"/>
      <c r="H158" s="72" t="str">
        <f>IF(B158="x",-2,(IF(C158="x",-1,(IF(D158="x",0,(IF(E158="x",1,(IF(F158="x",2,"?")))))))))</f>
        <v>?</v>
      </c>
      <c r="I158" s="152"/>
    </row>
    <row r="159" spans="1:9" ht="30">
      <c r="A159" s="171" t="s">
        <v>148</v>
      </c>
      <c r="B159" s="91"/>
      <c r="C159" s="91"/>
      <c r="D159" s="87"/>
      <c r="E159" s="91"/>
      <c r="F159" s="91"/>
      <c r="G159" s="215"/>
      <c r="H159" s="72" t="str">
        <f>IF(B159="x",-2,(IF(C159="x",-1,(IF(D159="x",0,(IF(E159="x",1,(IF(F159="x",2,"?")))))))))</f>
        <v>?</v>
      </c>
      <c r="I159" s="152"/>
    </row>
    <row r="160" spans="1:9" ht="18">
      <c r="A160" s="180" t="s">
        <v>56</v>
      </c>
      <c r="B160" s="102"/>
      <c r="C160" s="103"/>
      <c r="D160" s="100"/>
      <c r="E160" s="103"/>
      <c r="F160" s="104"/>
      <c r="G160" s="213"/>
      <c r="H160" s="71"/>
      <c r="I160" s="151" t="str">
        <f>IF(H161="?","?",(IF(H162="?","?",(IF(H163="?","?",(AVERAGE(H161:H163)))))))</f>
        <v>?</v>
      </c>
    </row>
    <row r="161" spans="1:9" ht="18">
      <c r="A161" s="171" t="s">
        <v>149</v>
      </c>
      <c r="B161" s="86"/>
      <c r="C161" s="86"/>
      <c r="D161" s="86"/>
      <c r="E161" s="86"/>
      <c r="F161" s="86"/>
      <c r="G161" s="214"/>
      <c r="H161" s="72" t="str">
        <f>IF(B161="x",-2,(IF(C161="x",-1,(IF(D161="x",0,(IF(E161="x",1,(IF(F161="x",2,"?")))))))))</f>
        <v>?</v>
      </c>
      <c r="I161" s="152"/>
    </row>
    <row r="162" spans="1:9" ht="18">
      <c r="A162" s="171" t="s">
        <v>150</v>
      </c>
      <c r="B162" s="91"/>
      <c r="C162" s="91"/>
      <c r="D162" s="87"/>
      <c r="E162" s="91"/>
      <c r="F162" s="91"/>
      <c r="G162" s="217"/>
      <c r="H162" s="72" t="str">
        <f>IF(B162="x",-2,(IF(C162="x",-1,(IF(D162="x",0,(IF(E162="x",1,(IF(F162="x",2,"?")))))))))</f>
        <v>?</v>
      </c>
      <c r="I162" s="152"/>
    </row>
    <row r="163" spans="1:9" ht="18">
      <c r="A163" s="171" t="s">
        <v>151</v>
      </c>
      <c r="B163" s="91"/>
      <c r="C163" s="91"/>
      <c r="D163" s="91"/>
      <c r="E163" s="91"/>
      <c r="F163" s="91"/>
      <c r="G163" s="215"/>
      <c r="H163" s="72" t="str">
        <f>IF(B163="x",-2,(IF(C163="x",-1,(IF(D163="x",0,(IF(E163="x",1,(IF(F163="x",2,"?")))))))))</f>
        <v>?</v>
      </c>
      <c r="I163" s="152"/>
    </row>
    <row r="164" spans="1:9" ht="18">
      <c r="A164" s="180" t="s">
        <v>57</v>
      </c>
      <c r="B164" s="102"/>
      <c r="C164" s="103"/>
      <c r="D164" s="100"/>
      <c r="E164" s="103"/>
      <c r="F164" s="104"/>
      <c r="G164" s="213"/>
      <c r="H164" s="71"/>
      <c r="I164" s="151" t="str">
        <f>IF(H165="?","?",(IF(H166="?","?",(IF(H167="?","?",(IF(H168="?","?",(AVERAGE(H165:H168)))))))))</f>
        <v>?</v>
      </c>
    </row>
    <row r="165" spans="1:9" ht="18">
      <c r="A165" s="171" t="s">
        <v>187</v>
      </c>
      <c r="B165" s="86"/>
      <c r="C165" s="86"/>
      <c r="D165" s="86"/>
      <c r="E165" s="86"/>
      <c r="F165" s="86"/>
      <c r="G165" s="217"/>
      <c r="H165" s="72" t="str">
        <f>IF(B165="x",-2,(IF(C165="x",-1,(IF(D165="x",0,(IF(E165="x",1,(IF(F165="x",2,"?")))))))))</f>
        <v>?</v>
      </c>
      <c r="I165" s="152"/>
    </row>
    <row r="166" spans="1:9" ht="18">
      <c r="A166" s="171" t="s">
        <v>185</v>
      </c>
      <c r="B166" s="86"/>
      <c r="C166" s="86"/>
      <c r="D166" s="87"/>
      <c r="E166" s="86"/>
      <c r="F166" s="86"/>
      <c r="G166" s="217"/>
      <c r="H166" s="72" t="str">
        <f>IF(B166="x",-2,(IF(C166="x",-1,(IF(D166="x",0,(IF(E166="x",1,(IF(F166="x",2,"?")))))))))</f>
        <v>?</v>
      </c>
      <c r="I166" s="152"/>
    </row>
    <row r="167" spans="1:9" ht="18">
      <c r="A167" s="171" t="s">
        <v>186</v>
      </c>
      <c r="B167" s="86"/>
      <c r="C167" s="86"/>
      <c r="D167" s="87"/>
      <c r="E167" s="86"/>
      <c r="F167" s="86"/>
      <c r="G167" s="217"/>
      <c r="H167" s="72" t="str">
        <f>IF(B167="x",-2,(IF(C167="x",-1,(IF(D167="x",0,(IF(E167="x",1,(IF(F167="x",2,"?")))))))))</f>
        <v>?</v>
      </c>
      <c r="I167" s="152"/>
    </row>
    <row r="168" spans="1:9" ht="18">
      <c r="A168" s="171" t="s">
        <v>152</v>
      </c>
      <c r="B168" s="92"/>
      <c r="C168" s="92"/>
      <c r="D168" s="91"/>
      <c r="E168" s="92"/>
      <c r="F168" s="92"/>
      <c r="G168" s="215"/>
      <c r="H168" s="72" t="str">
        <f>IF(B168="x",-2,(IF(C168="x",-1,(IF(D168="x",0,(IF(E168="x",1,(IF(F168="x",2,"?")))))))))</f>
        <v>?</v>
      </c>
      <c r="I168" s="152"/>
    </row>
    <row r="169" spans="1:9" ht="18">
      <c r="A169" s="182" t="s">
        <v>58</v>
      </c>
      <c r="B169" s="102"/>
      <c r="C169" s="103"/>
      <c r="D169" s="100"/>
      <c r="E169" s="103"/>
      <c r="F169" s="104"/>
      <c r="G169" s="213"/>
      <c r="H169" s="71"/>
      <c r="I169" s="151" t="str">
        <f>IF(H170="?","?",(IF(H171="?","?",(IF(H172="?","?",(IF(H173="?","?",(AVERAGE(H170:H173)))))))))</f>
        <v>?</v>
      </c>
    </row>
    <row r="170" spans="1:9" ht="18">
      <c r="A170" s="171" t="s">
        <v>153</v>
      </c>
      <c r="B170" s="86"/>
      <c r="C170" s="86"/>
      <c r="D170" s="86"/>
      <c r="E170" s="86"/>
      <c r="F170" s="86"/>
      <c r="G170" s="214"/>
      <c r="H170" s="72" t="str">
        <f>IF(B170="x",-2,(IF(C170="x",-1,(IF(D170="x",0,(IF(E170="x",1,(IF(F170="x",2,"?")))))))))</f>
        <v>?</v>
      </c>
      <c r="I170" s="152"/>
    </row>
    <row r="171" spans="1:9" ht="18">
      <c r="A171" s="171" t="s">
        <v>154</v>
      </c>
      <c r="B171" s="91"/>
      <c r="C171" s="91"/>
      <c r="D171" s="87"/>
      <c r="E171" s="91"/>
      <c r="F171" s="91"/>
      <c r="G171" s="217"/>
      <c r="H171" s="72" t="str">
        <f>IF(B171="x",-2,(IF(C171="x",-1,(IF(D171="x",0,(IF(E171="x",1,(IF(F171="x",2,"?")))))))))</f>
        <v>?</v>
      </c>
      <c r="I171" s="152"/>
    </row>
    <row r="172" spans="1:9" ht="18">
      <c r="A172" s="171" t="s">
        <v>155</v>
      </c>
      <c r="B172" s="91"/>
      <c r="C172" s="91"/>
      <c r="D172" s="87"/>
      <c r="E172" s="91"/>
      <c r="F172" s="91"/>
      <c r="G172" s="217"/>
      <c r="H172" s="72" t="str">
        <f>IF(B172="x",-2,(IF(C172="x",-1,(IF(D172="x",0,(IF(E172="x",1,(IF(F172="x",2,"?")))))))))</f>
        <v>?</v>
      </c>
      <c r="I172" s="152"/>
    </row>
    <row r="173" spans="1:9" ht="18">
      <c r="A173" s="171" t="s">
        <v>156</v>
      </c>
      <c r="B173" s="91"/>
      <c r="C173" s="91"/>
      <c r="D173" s="91"/>
      <c r="E173" s="91"/>
      <c r="F173" s="91"/>
      <c r="G173" s="215"/>
      <c r="H173" s="72" t="str">
        <f>IF(B173="x",-2,(IF(C173="x",-1,(IF(D173="x",0,(IF(E173="x",1,(IF(F173="x",2,"?")))))))))</f>
        <v>?</v>
      </c>
      <c r="I173" s="152"/>
    </row>
    <row r="174" spans="1:9" ht="18">
      <c r="A174" s="182" t="s">
        <v>59</v>
      </c>
      <c r="B174" s="102"/>
      <c r="C174" s="103"/>
      <c r="D174" s="100"/>
      <c r="E174" s="103"/>
      <c r="F174" s="104"/>
      <c r="G174" s="213"/>
      <c r="H174" s="71"/>
      <c r="I174" s="151" t="str">
        <f>IF(H175="?","?",(IF(H176="?","?",(IF(H177="?","?",(IF(H178="?","?",(AVERAGE(H175:H178)))))))))</f>
        <v>?</v>
      </c>
    </row>
    <row r="175" spans="1:9" ht="30">
      <c r="A175" s="171" t="s">
        <v>188</v>
      </c>
      <c r="B175" s="86"/>
      <c r="C175" s="86"/>
      <c r="D175" s="86"/>
      <c r="E175" s="86"/>
      <c r="F175" s="86"/>
      <c r="G175" s="214"/>
      <c r="H175" s="72" t="str">
        <f>IF(B175="x",-2,(IF(C175="x",-1,(IF(D175="x",0,(IF(E175="x",1,(IF(F175="x",2,"?")))))))))</f>
        <v>?</v>
      </c>
      <c r="I175" s="152"/>
    </row>
    <row r="176" spans="1:9" ht="18">
      <c r="A176" s="171" t="s">
        <v>157</v>
      </c>
      <c r="B176" s="86"/>
      <c r="C176" s="86"/>
      <c r="D176" s="87"/>
      <c r="E176" s="86"/>
      <c r="F176" s="86"/>
      <c r="G176" s="217"/>
      <c r="H176" s="72" t="str">
        <f>IF(B176="x",-2,(IF(C176="x",-1,(IF(D176="x",0,(IF(E176="x",1,(IF(F176="x",2,"?")))))))))</f>
        <v>?</v>
      </c>
      <c r="I176" s="152"/>
    </row>
    <row r="177" spans="1:9" ht="18">
      <c r="A177" s="171" t="s">
        <v>189</v>
      </c>
      <c r="B177" s="86"/>
      <c r="C177" s="86"/>
      <c r="D177" s="87"/>
      <c r="E177" s="86"/>
      <c r="F177" s="86"/>
      <c r="G177" s="215"/>
      <c r="H177" s="72" t="str">
        <f>IF(B177="x",-2,(IF(C177="x",-1,(IF(D177="x",0,(IF(E177="x",1,(IF(F177="x",2,"?")))))))))</f>
        <v>?</v>
      </c>
      <c r="I177" s="152"/>
    </row>
    <row r="178" spans="1:9" ht="18">
      <c r="A178" s="181" t="s">
        <v>158</v>
      </c>
      <c r="B178" s="87"/>
      <c r="C178" s="87"/>
      <c r="D178" s="87"/>
      <c r="E178" s="87"/>
      <c r="F178" s="87"/>
      <c r="G178" s="215"/>
      <c r="H178" s="72" t="str">
        <f>IF(B178="x",-2,(IF(C178="x",-1,(IF(D178="x",0,(IF(E178="x",1,(IF(F178="x",2,"?")))))))))</f>
        <v>?</v>
      </c>
      <c r="I178" s="152"/>
    </row>
    <row r="179" spans="1:9">
      <c r="A179" s="133"/>
      <c r="B179" s="111"/>
      <c r="C179" s="111"/>
      <c r="D179" s="111"/>
      <c r="E179" s="111"/>
      <c r="F179" s="111"/>
      <c r="H179" s="110"/>
    </row>
    <row r="180" spans="1:9">
      <c r="A180" s="133"/>
      <c r="B180" s="111"/>
      <c r="C180" s="111"/>
      <c r="D180" s="111"/>
      <c r="E180" s="111"/>
      <c r="F180" s="111"/>
      <c r="H180" s="110"/>
    </row>
    <row r="181" spans="1:9">
      <c r="A181" s="133"/>
      <c r="B181" s="111"/>
      <c r="C181" s="111"/>
      <c r="D181" s="111"/>
      <c r="E181" s="111"/>
      <c r="F181" s="111"/>
      <c r="H181" s="111"/>
    </row>
    <row r="182" spans="1:9">
      <c r="A182" s="133"/>
      <c r="B182" s="111"/>
      <c r="C182" s="111"/>
      <c r="D182" s="111"/>
      <c r="E182" s="111"/>
      <c r="F182" s="111"/>
      <c r="H182" s="111"/>
    </row>
    <row r="183" spans="1:9">
      <c r="A183" s="133"/>
      <c r="B183" s="111"/>
      <c r="C183" s="111"/>
      <c r="D183" s="111"/>
      <c r="E183" s="111"/>
      <c r="F183" s="111"/>
      <c r="H183" s="111"/>
    </row>
    <row r="184" spans="1:9">
      <c r="A184" s="133"/>
      <c r="B184" s="111"/>
      <c r="C184" s="111"/>
      <c r="D184" s="111"/>
      <c r="E184" s="111"/>
      <c r="F184" s="111"/>
      <c r="H184" s="111"/>
    </row>
    <row r="185" spans="1:9">
      <c r="A185" s="133"/>
      <c r="B185" s="111"/>
      <c r="C185" s="111"/>
      <c r="D185" s="111"/>
      <c r="E185" s="111"/>
      <c r="F185" s="111"/>
      <c r="H185" s="111"/>
    </row>
    <row r="186" spans="1:9">
      <c r="A186" s="133"/>
      <c r="B186" s="111"/>
      <c r="C186" s="111"/>
      <c r="D186" s="111"/>
      <c r="E186" s="111"/>
      <c r="F186" s="111"/>
      <c r="G186" s="149"/>
      <c r="H186" s="111"/>
    </row>
    <row r="187" spans="1:9">
      <c r="A187" s="133"/>
      <c r="B187" s="111"/>
      <c r="C187" s="111"/>
      <c r="D187" s="111"/>
      <c r="E187" s="111"/>
      <c r="F187" s="111"/>
      <c r="G187" s="149"/>
      <c r="H187" s="111"/>
    </row>
    <row r="188" spans="1:9">
      <c r="A188" s="133"/>
      <c r="B188" s="111"/>
      <c r="C188" s="111"/>
      <c r="D188" s="111"/>
      <c r="E188" s="111"/>
      <c r="F188" s="111"/>
      <c r="G188" s="149"/>
      <c r="H188" s="111"/>
    </row>
    <row r="189" spans="1:9">
      <c r="A189" s="133"/>
      <c r="B189" s="111"/>
      <c r="C189" s="111"/>
      <c r="D189" s="111"/>
      <c r="E189" s="111"/>
      <c r="F189" s="111"/>
      <c r="G189" s="149"/>
      <c r="H189" s="111"/>
    </row>
    <row r="190" spans="1:9">
      <c r="A190" s="133"/>
      <c r="B190" s="111"/>
      <c r="C190" s="111"/>
      <c r="D190" s="111"/>
      <c r="E190" s="111"/>
      <c r="F190" s="111"/>
      <c r="G190" s="149"/>
      <c r="H190" s="111"/>
    </row>
    <row r="191" spans="1:9">
      <c r="A191" s="133"/>
      <c r="B191" s="111"/>
      <c r="C191" s="111"/>
      <c r="D191" s="111"/>
      <c r="E191" s="111"/>
      <c r="F191" s="111"/>
      <c r="G191" s="149"/>
      <c r="H191" s="111"/>
    </row>
    <row r="192" spans="1:9">
      <c r="A192" s="133"/>
      <c r="B192" s="111"/>
      <c r="C192" s="111"/>
      <c r="D192" s="111"/>
      <c r="E192" s="111"/>
      <c r="F192" s="111"/>
      <c r="G192" s="149"/>
      <c r="H192" s="111"/>
    </row>
    <row r="193" spans="1:8">
      <c r="A193" s="133"/>
      <c r="B193" s="111"/>
      <c r="C193" s="111"/>
      <c r="D193" s="111"/>
      <c r="E193" s="111"/>
      <c r="F193" s="111"/>
      <c r="G193" s="149"/>
      <c r="H193" s="111"/>
    </row>
    <row r="194" spans="1:8">
      <c r="A194" s="133"/>
      <c r="B194" s="111"/>
      <c r="C194" s="111"/>
      <c r="D194" s="111"/>
      <c r="E194" s="111"/>
      <c r="F194" s="111"/>
      <c r="G194" s="149"/>
      <c r="H194" s="111"/>
    </row>
    <row r="195" spans="1:8">
      <c r="A195" s="133"/>
      <c r="B195" s="111"/>
      <c r="C195" s="111"/>
      <c r="D195" s="111"/>
      <c r="E195" s="111"/>
      <c r="F195" s="111"/>
      <c r="G195" s="149"/>
      <c r="H195" s="111"/>
    </row>
    <row r="196" spans="1:8">
      <c r="A196" s="133"/>
      <c r="B196" s="111"/>
      <c r="C196" s="111"/>
      <c r="D196" s="111"/>
      <c r="E196" s="111"/>
      <c r="F196" s="111"/>
      <c r="G196" s="149"/>
      <c r="H196" s="111"/>
    </row>
    <row r="197" spans="1:8">
      <c r="A197" s="133"/>
      <c r="B197" s="111"/>
      <c r="C197" s="111"/>
      <c r="D197" s="111"/>
      <c r="E197" s="111"/>
      <c r="F197" s="111"/>
      <c r="G197" s="149"/>
      <c r="H197" s="111"/>
    </row>
    <row r="198" spans="1:8">
      <c r="A198" s="133"/>
      <c r="B198" s="111"/>
      <c r="C198" s="111"/>
      <c r="D198" s="111"/>
      <c r="E198" s="111"/>
      <c r="F198" s="111"/>
      <c r="H198" s="111"/>
    </row>
    <row r="199" spans="1:8">
      <c r="A199" s="133"/>
      <c r="B199" s="111"/>
      <c r="C199" s="111"/>
      <c r="D199" s="111"/>
      <c r="E199" s="111"/>
      <c r="F199" s="111"/>
      <c r="H199" s="111"/>
    </row>
    <row r="200" spans="1:8">
      <c r="A200" s="133"/>
      <c r="B200" s="111"/>
      <c r="C200" s="111"/>
      <c r="D200" s="111"/>
      <c r="E200" s="111"/>
      <c r="F200" s="111"/>
      <c r="H200" s="111"/>
    </row>
    <row r="201" spans="1:8">
      <c r="A201" s="133"/>
      <c r="B201" s="111"/>
      <c r="C201" s="111"/>
      <c r="D201" s="111"/>
      <c r="E201" s="111"/>
      <c r="F201" s="111"/>
      <c r="H201" s="111"/>
    </row>
    <row r="202" spans="1:8">
      <c r="A202" s="133"/>
      <c r="B202" s="111"/>
      <c r="C202" s="111"/>
      <c r="D202" s="111"/>
      <c r="E202" s="111"/>
      <c r="F202" s="111"/>
      <c r="H202" s="111"/>
    </row>
    <row r="203" spans="1:8">
      <c r="A203" s="133"/>
      <c r="B203" s="111"/>
      <c r="C203" s="111"/>
      <c r="D203" s="111"/>
      <c r="E203" s="111"/>
      <c r="F203" s="111"/>
      <c r="H203" s="111"/>
    </row>
    <row r="204" spans="1:8">
      <c r="A204" s="133"/>
      <c r="B204" s="111"/>
      <c r="C204" s="111"/>
      <c r="D204" s="111"/>
      <c r="E204" s="111"/>
      <c r="F204" s="111"/>
      <c r="H204" s="111"/>
    </row>
    <row r="205" spans="1:8">
      <c r="A205" s="133"/>
      <c r="B205" s="111"/>
      <c r="C205" s="111"/>
      <c r="D205" s="111"/>
      <c r="E205" s="111"/>
      <c r="F205" s="111"/>
      <c r="H205" s="111"/>
    </row>
    <row r="206" spans="1:8">
      <c r="A206" s="133"/>
      <c r="B206" s="111"/>
      <c r="C206" s="111"/>
      <c r="D206" s="111"/>
      <c r="E206" s="111"/>
      <c r="F206" s="111"/>
      <c r="H206" s="111"/>
    </row>
    <row r="207" spans="1:8">
      <c r="A207" s="133"/>
      <c r="B207" s="111"/>
      <c r="C207" s="111"/>
      <c r="D207" s="111"/>
      <c r="E207" s="111"/>
      <c r="F207" s="111"/>
      <c r="H207" s="111"/>
    </row>
    <row r="208" spans="1:8">
      <c r="A208" s="133"/>
      <c r="B208" s="111"/>
      <c r="C208" s="111"/>
      <c r="D208" s="111"/>
      <c r="E208" s="111"/>
      <c r="F208" s="111"/>
      <c r="H208" s="111"/>
    </row>
    <row r="209" spans="1:8">
      <c r="A209" s="133"/>
      <c r="B209" s="111"/>
      <c r="C209" s="111"/>
      <c r="D209" s="111"/>
      <c r="E209" s="111"/>
      <c r="F209" s="111"/>
      <c r="H209" s="111"/>
    </row>
    <row r="210" spans="1:8">
      <c r="A210" s="133"/>
      <c r="B210" s="111"/>
      <c r="C210" s="111"/>
      <c r="D210" s="111"/>
      <c r="E210" s="111"/>
      <c r="F210" s="111"/>
      <c r="H210" s="111"/>
    </row>
    <row r="211" spans="1:8">
      <c r="A211" s="133"/>
      <c r="B211" s="111"/>
      <c r="C211" s="111"/>
      <c r="D211" s="111"/>
      <c r="E211" s="111"/>
      <c r="F211" s="111"/>
      <c r="H211" s="111"/>
    </row>
    <row r="212" spans="1:8">
      <c r="A212" s="133"/>
      <c r="B212" s="111"/>
      <c r="C212" s="111"/>
      <c r="D212" s="111"/>
      <c r="E212" s="111"/>
      <c r="F212" s="111"/>
      <c r="H212" s="111"/>
    </row>
    <row r="213" spans="1:8">
      <c r="A213" s="133"/>
      <c r="B213" s="111"/>
      <c r="C213" s="111"/>
      <c r="D213" s="111"/>
      <c r="E213" s="111"/>
      <c r="F213" s="111"/>
      <c r="H213" s="111"/>
    </row>
    <row r="214" spans="1:8">
      <c r="A214" s="133"/>
      <c r="B214" s="111"/>
      <c r="C214" s="111"/>
      <c r="D214" s="111"/>
      <c r="E214" s="111"/>
      <c r="F214" s="111"/>
      <c r="H214" s="111"/>
    </row>
    <row r="215" spans="1:8">
      <c r="A215" s="133"/>
      <c r="B215" s="111"/>
      <c r="C215" s="111"/>
      <c r="D215" s="111"/>
      <c r="E215" s="111"/>
      <c r="F215" s="111"/>
      <c r="H215" s="111"/>
    </row>
    <row r="216" spans="1:8">
      <c r="A216" s="133"/>
      <c r="B216" s="111"/>
      <c r="C216" s="111"/>
      <c r="D216" s="111"/>
      <c r="E216" s="111"/>
      <c r="F216" s="111"/>
      <c r="H216" s="111"/>
    </row>
    <row r="217" spans="1:8">
      <c r="A217" s="133"/>
      <c r="B217" s="111"/>
      <c r="C217" s="111"/>
      <c r="D217" s="111"/>
      <c r="E217" s="111"/>
      <c r="F217" s="111"/>
      <c r="H217" s="111"/>
    </row>
    <row r="218" spans="1:8">
      <c r="A218" s="133"/>
      <c r="B218" s="111"/>
      <c r="C218" s="111"/>
      <c r="D218" s="111"/>
      <c r="E218" s="111"/>
      <c r="F218" s="111"/>
      <c r="H218" s="111"/>
    </row>
    <row r="219" spans="1:8">
      <c r="A219" s="133"/>
      <c r="B219" s="111"/>
      <c r="C219" s="111"/>
      <c r="D219" s="111"/>
      <c r="E219" s="111"/>
      <c r="F219" s="111"/>
      <c r="H219" s="111"/>
    </row>
    <row r="220" spans="1:8">
      <c r="A220" s="133"/>
      <c r="B220" s="111"/>
      <c r="C220" s="111"/>
      <c r="D220" s="111"/>
      <c r="E220" s="111"/>
      <c r="F220" s="111"/>
      <c r="H220" s="111"/>
    </row>
    <row r="221" spans="1:8">
      <c r="A221" s="133"/>
      <c r="B221" s="111"/>
      <c r="C221" s="111"/>
      <c r="D221" s="111"/>
      <c r="E221" s="111"/>
      <c r="F221" s="111"/>
      <c r="H221" s="111"/>
    </row>
    <row r="222" spans="1:8">
      <c r="A222" s="133"/>
      <c r="B222" s="111"/>
      <c r="C222" s="111"/>
      <c r="D222" s="111"/>
      <c r="E222" s="111"/>
      <c r="F222" s="111"/>
      <c r="H222" s="111"/>
    </row>
    <row r="223" spans="1:8">
      <c r="A223" s="133"/>
      <c r="B223" s="111"/>
      <c r="C223" s="111"/>
      <c r="D223" s="111"/>
      <c r="E223" s="111"/>
      <c r="F223" s="111"/>
      <c r="H223" s="111"/>
    </row>
    <row r="224" spans="1:8">
      <c r="A224" s="133"/>
      <c r="B224" s="111"/>
      <c r="C224" s="111"/>
      <c r="D224" s="111"/>
      <c r="E224" s="111"/>
      <c r="F224" s="111"/>
      <c r="H224" s="111"/>
    </row>
    <row r="225" spans="1:8">
      <c r="A225" s="133"/>
      <c r="B225" s="111"/>
      <c r="C225" s="111"/>
      <c r="D225" s="111"/>
      <c r="E225" s="111"/>
      <c r="F225" s="111"/>
      <c r="H225" s="111"/>
    </row>
    <row r="226" spans="1:8">
      <c r="A226" s="133"/>
      <c r="B226" s="111"/>
      <c r="C226" s="111"/>
      <c r="D226" s="111"/>
      <c r="E226" s="111"/>
      <c r="F226" s="111"/>
      <c r="H226" s="111"/>
    </row>
    <row r="227" spans="1:8">
      <c r="A227" s="133"/>
      <c r="B227" s="111"/>
      <c r="C227" s="111"/>
      <c r="D227" s="111"/>
      <c r="E227" s="111"/>
      <c r="F227" s="111"/>
      <c r="H227" s="111"/>
    </row>
    <row r="228" spans="1:8">
      <c r="A228" s="133"/>
      <c r="B228" s="111"/>
      <c r="C228" s="111"/>
      <c r="D228" s="111"/>
      <c r="E228" s="111"/>
      <c r="F228" s="111"/>
      <c r="H228" s="111"/>
    </row>
    <row r="229" spans="1:8">
      <c r="A229" s="133"/>
      <c r="B229" s="111"/>
      <c r="C229" s="111"/>
      <c r="D229" s="111"/>
      <c r="E229" s="111"/>
      <c r="F229" s="111"/>
      <c r="H229" s="111"/>
    </row>
    <row r="230" spans="1:8">
      <c r="A230" s="133"/>
      <c r="B230" s="111"/>
      <c r="C230" s="111"/>
      <c r="D230" s="111"/>
      <c r="E230" s="111"/>
      <c r="F230" s="111"/>
      <c r="H230" s="111"/>
    </row>
    <row r="231" spans="1:8">
      <c r="A231" s="133"/>
      <c r="B231" s="111"/>
      <c r="C231" s="111"/>
      <c r="D231" s="111"/>
      <c r="E231" s="111"/>
      <c r="F231" s="111"/>
      <c r="H231" s="111"/>
    </row>
    <row r="232" spans="1:8">
      <c r="A232" s="133"/>
      <c r="B232" s="111"/>
      <c r="C232" s="111"/>
      <c r="D232" s="111"/>
      <c r="E232" s="111"/>
      <c r="F232" s="111"/>
      <c r="H232" s="111"/>
    </row>
    <row r="233" spans="1:8">
      <c r="A233" s="133"/>
      <c r="B233" s="111"/>
      <c r="C233" s="111"/>
      <c r="D233" s="111"/>
      <c r="E233" s="111"/>
      <c r="F233" s="111"/>
      <c r="H233" s="111"/>
    </row>
    <row r="234" spans="1:8">
      <c r="A234" s="133"/>
      <c r="B234" s="111"/>
      <c r="C234" s="111"/>
      <c r="D234" s="111"/>
      <c r="E234" s="111"/>
      <c r="F234" s="111"/>
      <c r="H234" s="111"/>
    </row>
    <row r="235" spans="1:8">
      <c r="A235" s="133"/>
      <c r="B235" s="111"/>
      <c r="C235" s="111"/>
      <c r="D235" s="111"/>
      <c r="E235" s="111"/>
      <c r="F235" s="111"/>
      <c r="H235" s="111"/>
    </row>
    <row r="236" spans="1:8">
      <c r="A236" s="133"/>
      <c r="B236" s="111"/>
      <c r="C236" s="111"/>
      <c r="D236" s="111"/>
      <c r="E236" s="111"/>
      <c r="F236" s="111"/>
      <c r="H236" s="111"/>
    </row>
    <row r="237" spans="1:8">
      <c r="A237" s="133"/>
      <c r="B237" s="111"/>
      <c r="C237" s="111"/>
      <c r="D237" s="111"/>
      <c r="E237" s="111"/>
      <c r="F237" s="111"/>
      <c r="H237" s="111"/>
    </row>
    <row r="238" spans="1:8">
      <c r="A238" s="133"/>
      <c r="B238" s="111"/>
      <c r="C238" s="111"/>
      <c r="D238" s="111"/>
      <c r="E238" s="111"/>
      <c r="F238" s="111"/>
      <c r="H238" s="111"/>
    </row>
    <row r="239" spans="1:8">
      <c r="A239" s="133"/>
      <c r="B239" s="111"/>
      <c r="C239" s="111"/>
      <c r="D239" s="111"/>
      <c r="E239" s="111"/>
      <c r="F239" s="111"/>
      <c r="H239" s="111"/>
    </row>
    <row r="240" spans="1:8">
      <c r="A240" s="133"/>
      <c r="B240" s="111"/>
      <c r="C240" s="111"/>
      <c r="D240" s="111"/>
      <c r="E240" s="111"/>
      <c r="F240" s="111"/>
      <c r="H240" s="111"/>
    </row>
    <row r="241" spans="1:8">
      <c r="A241" s="133"/>
      <c r="B241" s="111"/>
      <c r="C241" s="111"/>
      <c r="D241" s="111"/>
      <c r="E241" s="111"/>
      <c r="F241" s="111"/>
      <c r="H241" s="111"/>
    </row>
    <row r="242" spans="1:8">
      <c r="A242" s="133"/>
      <c r="B242" s="111"/>
      <c r="C242" s="111"/>
      <c r="D242" s="111"/>
      <c r="E242" s="111"/>
      <c r="F242" s="111"/>
      <c r="H242" s="111"/>
    </row>
    <row r="243" spans="1:8">
      <c r="A243" s="133"/>
      <c r="B243" s="111"/>
      <c r="C243" s="111"/>
      <c r="D243" s="111"/>
      <c r="E243" s="111"/>
      <c r="F243" s="111"/>
      <c r="H243" s="111"/>
    </row>
    <row r="244" spans="1:8">
      <c r="A244" s="133"/>
      <c r="B244" s="111"/>
      <c r="C244" s="111"/>
      <c r="D244" s="111"/>
      <c r="E244" s="111"/>
      <c r="F244" s="111"/>
      <c r="H244" s="111"/>
    </row>
    <row r="245" spans="1:8">
      <c r="A245" s="133"/>
      <c r="B245" s="111"/>
      <c r="C245" s="111"/>
      <c r="D245" s="111"/>
      <c r="E245" s="111"/>
      <c r="F245" s="111"/>
      <c r="H245" s="111"/>
    </row>
    <row r="246" spans="1:8">
      <c r="A246" s="133"/>
      <c r="B246" s="111"/>
      <c r="C246" s="111"/>
      <c r="D246" s="111"/>
      <c r="E246" s="111"/>
      <c r="F246" s="111"/>
      <c r="H246" s="111"/>
    </row>
    <row r="247" spans="1:8">
      <c r="A247" s="133"/>
      <c r="B247" s="111"/>
      <c r="C247" s="111"/>
      <c r="D247" s="111"/>
      <c r="E247" s="111"/>
      <c r="F247" s="111"/>
      <c r="H247" s="111"/>
    </row>
    <row r="248" spans="1:8">
      <c r="A248" s="133"/>
      <c r="B248" s="111"/>
      <c r="C248" s="111"/>
      <c r="D248" s="111"/>
      <c r="E248" s="111"/>
      <c r="F248" s="111"/>
      <c r="H248" s="111"/>
    </row>
    <row r="249" spans="1:8">
      <c r="A249" s="133"/>
      <c r="B249" s="111"/>
      <c r="C249" s="111"/>
      <c r="D249" s="111"/>
      <c r="E249" s="111"/>
      <c r="F249" s="111"/>
      <c r="H249" s="111"/>
    </row>
    <row r="250" spans="1:8">
      <c r="A250" s="133"/>
      <c r="B250" s="111"/>
      <c r="C250" s="111"/>
      <c r="D250" s="111"/>
      <c r="E250" s="111"/>
      <c r="F250" s="111"/>
      <c r="H250" s="111"/>
    </row>
    <row r="251" spans="1:8">
      <c r="A251" s="133"/>
      <c r="B251" s="111"/>
      <c r="C251" s="111"/>
      <c r="D251" s="111"/>
      <c r="E251" s="111"/>
      <c r="F251" s="111"/>
      <c r="H251" s="111"/>
    </row>
    <row r="252" spans="1:8">
      <c r="A252" s="133"/>
      <c r="B252" s="111"/>
      <c r="C252" s="111"/>
      <c r="D252" s="111"/>
      <c r="E252" s="111"/>
      <c r="F252" s="111"/>
      <c r="H252" s="111"/>
    </row>
    <row r="253" spans="1:8">
      <c r="A253" s="133"/>
      <c r="B253" s="111"/>
      <c r="C253" s="111"/>
      <c r="D253" s="111"/>
      <c r="E253" s="111"/>
      <c r="F253" s="111"/>
      <c r="H253" s="111"/>
    </row>
    <row r="254" spans="1:8">
      <c r="A254" s="133"/>
      <c r="B254" s="111"/>
      <c r="C254" s="111"/>
      <c r="D254" s="111"/>
      <c r="E254" s="111"/>
      <c r="F254" s="111"/>
      <c r="H254" s="111"/>
    </row>
    <row r="255" spans="1:8">
      <c r="A255" s="133"/>
      <c r="B255" s="111"/>
      <c r="C255" s="111"/>
      <c r="D255" s="111"/>
      <c r="E255" s="111"/>
      <c r="F255" s="111"/>
      <c r="H255" s="111"/>
    </row>
    <row r="256" spans="1:8">
      <c r="A256" s="133"/>
      <c r="B256" s="111"/>
      <c r="C256" s="111"/>
      <c r="D256" s="111"/>
      <c r="E256" s="111"/>
      <c r="F256" s="111"/>
      <c r="H256" s="111"/>
    </row>
    <row r="257" spans="1:8">
      <c r="A257" s="133"/>
      <c r="B257" s="111"/>
      <c r="C257" s="111"/>
      <c r="D257" s="111"/>
      <c r="E257" s="111"/>
      <c r="F257" s="111"/>
      <c r="H257" s="111"/>
    </row>
    <row r="258" spans="1:8">
      <c r="A258" s="133"/>
      <c r="B258" s="111"/>
      <c r="C258" s="111"/>
      <c r="D258" s="111"/>
      <c r="E258" s="111"/>
      <c r="F258" s="111"/>
      <c r="H258" s="111"/>
    </row>
    <row r="259" spans="1:8">
      <c r="A259" s="133"/>
      <c r="B259" s="111"/>
      <c r="C259" s="111"/>
      <c r="D259" s="111"/>
      <c r="E259" s="111"/>
      <c r="F259" s="111"/>
      <c r="H259" s="111"/>
    </row>
    <row r="260" spans="1:8">
      <c r="A260" s="133"/>
      <c r="B260" s="111"/>
      <c r="C260" s="111"/>
      <c r="D260" s="111"/>
      <c r="E260" s="111"/>
      <c r="F260" s="111"/>
      <c r="H260" s="111"/>
    </row>
    <row r="261" spans="1:8">
      <c r="A261" s="133"/>
      <c r="B261" s="111"/>
      <c r="C261" s="111"/>
      <c r="D261" s="111"/>
      <c r="E261" s="111"/>
      <c r="F261" s="111"/>
      <c r="H261" s="111"/>
    </row>
    <row r="262" spans="1:8">
      <c r="A262" s="133"/>
      <c r="B262" s="111"/>
      <c r="C262" s="111"/>
      <c r="D262" s="111"/>
      <c r="E262" s="111"/>
      <c r="F262" s="111"/>
      <c r="H262" s="111"/>
    </row>
    <row r="263" spans="1:8">
      <c r="A263" s="133"/>
      <c r="B263" s="111"/>
      <c r="C263" s="111"/>
      <c r="D263" s="111"/>
      <c r="E263" s="111"/>
      <c r="F263" s="111"/>
      <c r="H263" s="111"/>
    </row>
    <row r="264" spans="1:8">
      <c r="A264" s="133"/>
      <c r="B264" s="111"/>
      <c r="C264" s="111"/>
      <c r="D264" s="111"/>
      <c r="E264" s="111"/>
      <c r="F264" s="111"/>
      <c r="H264" s="111"/>
    </row>
    <row r="265" spans="1:8">
      <c r="A265" s="133"/>
      <c r="B265" s="111"/>
      <c r="C265" s="111"/>
      <c r="D265" s="111"/>
      <c r="E265" s="111"/>
      <c r="F265" s="111"/>
      <c r="H265" s="111"/>
    </row>
    <row r="266" spans="1:8">
      <c r="A266" s="133"/>
      <c r="B266" s="111"/>
      <c r="C266" s="111"/>
      <c r="D266" s="111"/>
      <c r="E266" s="111"/>
      <c r="F266" s="111"/>
      <c r="H266" s="111"/>
    </row>
    <row r="267" spans="1:8">
      <c r="A267" s="133"/>
      <c r="B267" s="111"/>
      <c r="C267" s="111"/>
      <c r="D267" s="111"/>
      <c r="E267" s="111"/>
      <c r="F267" s="111"/>
      <c r="H267" s="111"/>
    </row>
    <row r="268" spans="1:8">
      <c r="A268" s="133"/>
      <c r="B268" s="111"/>
      <c r="C268" s="111"/>
      <c r="D268" s="111"/>
      <c r="E268" s="111"/>
      <c r="F268" s="111"/>
      <c r="H268" s="111"/>
    </row>
    <row r="269" spans="1:8">
      <c r="A269" s="133"/>
      <c r="B269" s="111"/>
      <c r="C269" s="111"/>
      <c r="D269" s="111"/>
      <c r="E269" s="111"/>
      <c r="F269" s="111"/>
      <c r="H269" s="111"/>
    </row>
    <row r="270" spans="1:8">
      <c r="A270" s="133"/>
      <c r="B270" s="111"/>
      <c r="C270" s="111"/>
      <c r="D270" s="111"/>
      <c r="E270" s="111"/>
      <c r="F270" s="111"/>
      <c r="H270" s="111"/>
    </row>
    <row r="271" spans="1:8">
      <c r="A271" s="133"/>
      <c r="B271" s="111"/>
      <c r="C271" s="111"/>
      <c r="D271" s="111"/>
      <c r="E271" s="111"/>
      <c r="F271" s="111"/>
      <c r="H271" s="111"/>
    </row>
    <row r="272" spans="1:8">
      <c r="A272" s="133"/>
      <c r="B272" s="111"/>
      <c r="C272" s="111"/>
      <c r="D272" s="111"/>
      <c r="E272" s="111"/>
      <c r="F272" s="111"/>
      <c r="H272" s="111"/>
    </row>
    <row r="273" spans="1:8">
      <c r="A273" s="133"/>
      <c r="B273" s="111"/>
      <c r="C273" s="111"/>
      <c r="D273" s="111"/>
      <c r="E273" s="111"/>
      <c r="F273" s="111"/>
      <c r="H273" s="111"/>
    </row>
    <row r="274" spans="1:8">
      <c r="A274" s="133"/>
      <c r="B274" s="111"/>
      <c r="C274" s="111"/>
      <c r="D274" s="111"/>
      <c r="E274" s="111"/>
      <c r="F274" s="111"/>
      <c r="H274" s="111"/>
    </row>
    <row r="275" spans="1:8">
      <c r="A275" s="111"/>
      <c r="B275" s="111"/>
      <c r="C275" s="111"/>
      <c r="D275" s="111"/>
      <c r="E275" s="111"/>
      <c r="F275" s="111"/>
      <c r="H275" s="111"/>
    </row>
    <row r="276" spans="1:8">
      <c r="A276" s="111"/>
      <c r="B276" s="111"/>
      <c r="C276" s="111"/>
      <c r="D276" s="111"/>
      <c r="E276" s="111"/>
      <c r="F276" s="111"/>
      <c r="H276" s="111"/>
    </row>
    <row r="277" spans="1:8">
      <c r="A277" s="111"/>
      <c r="B277" s="111"/>
      <c r="C277" s="111"/>
      <c r="D277" s="111"/>
      <c r="E277" s="111"/>
      <c r="F277" s="111"/>
      <c r="H277" s="111"/>
    </row>
    <row r="278" spans="1:8">
      <c r="A278" s="111"/>
      <c r="B278" s="111"/>
      <c r="C278" s="111"/>
      <c r="D278" s="111"/>
      <c r="E278" s="111"/>
      <c r="F278" s="111"/>
      <c r="H278" s="111"/>
    </row>
    <row r="279" spans="1:8">
      <c r="A279" s="111"/>
      <c r="B279" s="111"/>
      <c r="C279" s="111"/>
      <c r="D279" s="111"/>
      <c r="E279" s="111"/>
      <c r="F279" s="111"/>
      <c r="H279" s="111"/>
    </row>
    <row r="280" spans="1:8">
      <c r="A280" s="111"/>
      <c r="B280" s="111"/>
      <c r="C280" s="111"/>
      <c r="D280" s="111"/>
      <c r="E280" s="111"/>
      <c r="F280" s="111"/>
      <c r="H280" s="111"/>
    </row>
    <row r="281" spans="1:8">
      <c r="A281" s="111"/>
      <c r="B281" s="111"/>
      <c r="C281" s="111"/>
      <c r="D281" s="111"/>
      <c r="E281" s="111"/>
      <c r="F281" s="111"/>
      <c r="H281" s="111"/>
    </row>
    <row r="282" spans="1:8">
      <c r="A282" s="111"/>
      <c r="B282" s="111"/>
      <c r="C282" s="111"/>
      <c r="D282" s="111"/>
      <c r="E282" s="111"/>
      <c r="F282" s="111"/>
      <c r="H282" s="111"/>
    </row>
    <row r="283" spans="1:8">
      <c r="A283" s="111"/>
      <c r="B283" s="111"/>
      <c r="C283" s="111"/>
      <c r="D283" s="111"/>
      <c r="E283" s="111"/>
      <c r="F283" s="111"/>
      <c r="H283" s="111"/>
    </row>
    <row r="284" spans="1:8">
      <c r="A284" s="111"/>
      <c r="B284" s="111"/>
      <c r="C284" s="111"/>
      <c r="D284" s="111"/>
      <c r="E284" s="111"/>
      <c r="F284" s="111"/>
      <c r="H284" s="111"/>
    </row>
    <row r="285" spans="1:8">
      <c r="A285" s="111"/>
      <c r="B285" s="111"/>
      <c r="C285" s="111"/>
      <c r="D285" s="111"/>
      <c r="E285" s="111"/>
      <c r="F285" s="111"/>
      <c r="H285" s="111"/>
    </row>
    <row r="286" spans="1:8">
      <c r="A286" s="111"/>
      <c r="B286" s="111"/>
      <c r="C286" s="111"/>
      <c r="D286" s="111"/>
      <c r="E286" s="111"/>
      <c r="F286" s="111"/>
      <c r="H286" s="111"/>
    </row>
    <row r="287" spans="1:8">
      <c r="A287" s="111"/>
      <c r="B287" s="111"/>
      <c r="C287" s="111"/>
      <c r="D287" s="111"/>
      <c r="E287" s="111"/>
      <c r="F287" s="111"/>
      <c r="H287" s="111"/>
    </row>
    <row r="288" spans="1:8">
      <c r="A288" s="111"/>
      <c r="B288" s="111"/>
      <c r="C288" s="111"/>
      <c r="D288" s="111"/>
      <c r="E288" s="111"/>
      <c r="F288" s="111"/>
      <c r="H288" s="111"/>
    </row>
    <row r="289" spans="1:8">
      <c r="A289" s="111"/>
      <c r="B289" s="111"/>
      <c r="C289" s="111"/>
      <c r="D289" s="111"/>
      <c r="E289" s="111"/>
      <c r="F289" s="111"/>
      <c r="H289" s="111"/>
    </row>
    <row r="290" spans="1:8">
      <c r="A290" s="111"/>
      <c r="B290" s="111"/>
      <c r="C290" s="111"/>
      <c r="D290" s="111"/>
      <c r="E290" s="111"/>
      <c r="F290" s="111"/>
      <c r="H290" s="111"/>
    </row>
    <row r="291" spans="1:8">
      <c r="A291" s="111"/>
      <c r="B291" s="111"/>
      <c r="C291" s="111"/>
      <c r="D291" s="111"/>
      <c r="E291" s="111"/>
      <c r="F291" s="111"/>
      <c r="H291" s="111"/>
    </row>
    <row r="292" spans="1:8">
      <c r="A292" s="111"/>
      <c r="B292" s="111"/>
      <c r="C292" s="111"/>
      <c r="D292" s="111"/>
      <c r="E292" s="111"/>
      <c r="F292" s="111"/>
      <c r="H292" s="111"/>
    </row>
    <row r="293" spans="1:8">
      <c r="A293" s="111"/>
      <c r="B293" s="111"/>
      <c r="C293" s="111"/>
      <c r="D293" s="111"/>
      <c r="E293" s="111"/>
      <c r="F293" s="111"/>
      <c r="H293" s="111"/>
    </row>
    <row r="294" spans="1:8">
      <c r="A294" s="111"/>
      <c r="B294" s="111"/>
      <c r="C294" s="111"/>
      <c r="D294" s="111"/>
      <c r="E294" s="111"/>
      <c r="F294" s="111"/>
      <c r="H294" s="111"/>
    </row>
    <row r="295" spans="1:8">
      <c r="A295" s="111"/>
      <c r="B295" s="111"/>
      <c r="C295" s="111"/>
      <c r="D295" s="111"/>
      <c r="E295" s="111"/>
      <c r="F295" s="111"/>
      <c r="H295" s="111"/>
    </row>
    <row r="296" spans="1:8">
      <c r="A296" s="111"/>
      <c r="B296" s="111"/>
      <c r="C296" s="111"/>
      <c r="D296" s="111"/>
      <c r="E296" s="111"/>
      <c r="F296" s="111"/>
      <c r="H296" s="111"/>
    </row>
    <row r="297" spans="1:8">
      <c r="A297" s="111"/>
      <c r="B297" s="111"/>
      <c r="C297" s="111"/>
      <c r="D297" s="111"/>
      <c r="E297" s="111"/>
      <c r="F297" s="111"/>
      <c r="H297" s="111"/>
    </row>
    <row r="298" spans="1:8">
      <c r="A298" s="111"/>
      <c r="B298" s="111"/>
      <c r="C298" s="111"/>
      <c r="D298" s="111"/>
      <c r="E298" s="111"/>
      <c r="F298" s="111"/>
      <c r="H298" s="111"/>
    </row>
  </sheetData>
  <sheetProtection sheet="1" objects="1" scenarios="1"/>
  <mergeCells count="2">
    <mergeCell ref="C3:G3"/>
    <mergeCell ref="C5:G5"/>
  </mergeCells>
  <phoneticPr fontId="2" type="noConversion"/>
  <printOptions horizontalCentered="1"/>
  <pageMargins left="0.59055118110236227" right="0.59055118110236227" top="0.88" bottom="0.51181102362204722" header="0.51181102362204722" footer="0.31"/>
  <pageSetup paperSize="9" scale="65" fitToHeight="4" orientation="landscape" horizontalDpi="4294967292" verticalDpi="4294967292" r:id="rId1"/>
  <headerFooter alignWithMargins="0">
    <oddFooter>&amp;R&amp;12Boussole bernoise du développement durable (Grille d'évaluation), 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BQ163"/>
  <sheetViews>
    <sheetView zoomScale="90" zoomScaleNormal="75" zoomScaleSheetLayoutView="100" workbookViewId="0">
      <selection activeCell="D72" sqref="D72"/>
    </sheetView>
  </sheetViews>
  <sheetFormatPr baseColWidth="10" defaultColWidth="2.28515625" defaultRowHeight="12.75"/>
  <cols>
    <col min="1" max="1" width="20.85546875" style="41" customWidth="1"/>
    <col min="2" max="2" width="6.85546875" style="41" customWidth="1"/>
    <col min="3" max="3" width="30.28515625" style="41" customWidth="1"/>
    <col min="4" max="4" width="19.7109375" style="11" customWidth="1"/>
    <col min="5" max="5" width="7.140625" style="157" customWidth="1"/>
    <col min="6" max="13" width="2.7109375" style="11" customWidth="1"/>
    <col min="14" max="14" width="2.7109375" style="11" hidden="1" customWidth="1"/>
    <col min="15" max="22" width="2.7109375" style="11" customWidth="1"/>
    <col min="23" max="23" width="2" style="10" customWidth="1"/>
    <col min="24" max="67" width="2.28515625" style="10"/>
    <col min="68" max="69" width="2.28515625" style="54"/>
    <col min="70" max="16384" width="2.28515625" style="11"/>
  </cols>
  <sheetData>
    <row r="1" spans="1:69" ht="24" thickBot="1">
      <c r="A1" s="117" t="s">
        <v>60</v>
      </c>
      <c r="B1" s="107"/>
      <c r="C1" s="107"/>
      <c r="D1" s="107"/>
      <c r="E1" s="107"/>
      <c r="F1" s="107"/>
      <c r="G1" s="107"/>
      <c r="H1" s="107"/>
      <c r="I1" s="107"/>
      <c r="J1" s="107"/>
      <c r="K1" s="107"/>
      <c r="L1" s="107"/>
      <c r="M1" s="107"/>
      <c r="N1" s="107"/>
      <c r="O1" s="107"/>
      <c r="P1" s="107"/>
      <c r="Q1" s="107"/>
      <c r="R1" s="107"/>
      <c r="S1" s="107"/>
      <c r="T1" s="107"/>
      <c r="U1" s="107"/>
      <c r="V1" s="108"/>
      <c r="W1" s="9"/>
    </row>
    <row r="2" spans="1:69" s="14" customFormat="1" ht="24" customHeight="1">
      <c r="A2" s="227" t="s">
        <v>61</v>
      </c>
      <c r="B2" s="226"/>
      <c r="C2" s="274">
        <f>'Grille d''évaluation'!A3</f>
        <v>0</v>
      </c>
      <c r="D2" s="274"/>
      <c r="E2" s="274"/>
      <c r="F2" s="274"/>
      <c r="G2" s="274"/>
      <c r="H2" s="274"/>
      <c r="I2" s="274"/>
      <c r="J2" s="274"/>
      <c r="K2" s="274"/>
      <c r="L2" s="274"/>
      <c r="M2" s="274"/>
      <c r="N2" s="274"/>
      <c r="O2" s="274"/>
      <c r="P2" s="274"/>
      <c r="Q2" s="274"/>
      <c r="R2" s="274"/>
      <c r="S2" s="274"/>
      <c r="T2" s="274"/>
      <c r="U2" s="274"/>
      <c r="V2" s="106"/>
      <c r="W2" s="12"/>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55"/>
      <c r="BQ2" s="55"/>
    </row>
    <row r="3" spans="1:69" s="14" customFormat="1" ht="15" customHeight="1">
      <c r="A3" s="256" t="s">
        <v>14</v>
      </c>
      <c r="B3" s="257"/>
      <c r="C3" s="275">
        <f>'Grille d''évaluation'!A5</f>
        <v>0</v>
      </c>
      <c r="D3" s="275"/>
      <c r="E3" s="275"/>
      <c r="F3" s="275"/>
      <c r="G3" s="275"/>
      <c r="H3" s="275"/>
      <c r="I3" s="275"/>
      <c r="J3" s="275"/>
      <c r="K3" s="275"/>
      <c r="L3" s="275"/>
      <c r="M3" s="275"/>
      <c r="N3" s="275"/>
      <c r="O3" s="275"/>
      <c r="P3" s="275"/>
      <c r="Q3" s="275"/>
      <c r="R3" s="275"/>
      <c r="S3" s="275"/>
      <c r="T3" s="275"/>
      <c r="U3" s="275"/>
      <c r="V3" s="16"/>
      <c r="W3" s="12"/>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55"/>
      <c r="BQ3" s="55"/>
    </row>
    <row r="4" spans="1:69" s="22" customFormat="1" ht="15" customHeight="1">
      <c r="A4" s="209" t="s">
        <v>15</v>
      </c>
      <c r="B4" s="220"/>
      <c r="C4" s="225">
        <f>'Grille d''évaluation'!A7</f>
        <v>0</v>
      </c>
      <c r="D4" s="18"/>
      <c r="E4" s="15"/>
      <c r="F4" s="220"/>
      <c r="G4" s="220"/>
      <c r="H4" s="220"/>
      <c r="I4" s="220"/>
      <c r="J4" s="220"/>
      <c r="K4" s="220"/>
      <c r="L4" s="220"/>
      <c r="M4" s="220"/>
      <c r="P4" s="19"/>
      <c r="Q4" s="19"/>
      <c r="R4" s="19"/>
      <c r="S4" s="19"/>
      <c r="T4" s="19"/>
      <c r="U4" s="19"/>
      <c r="V4" s="20"/>
      <c r="W4" s="9"/>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56"/>
      <c r="BQ4" s="56"/>
    </row>
    <row r="5" spans="1:69" s="22" customFormat="1" ht="15" customHeight="1">
      <c r="A5" s="209" t="s">
        <v>195</v>
      </c>
      <c r="B5" s="225"/>
      <c r="C5" s="275">
        <f>'Grille d''évaluation'!C3:G3</f>
        <v>0</v>
      </c>
      <c r="D5" s="275"/>
      <c r="E5" s="275"/>
      <c r="F5" s="275"/>
      <c r="G5" s="275"/>
      <c r="H5" s="275"/>
      <c r="I5" s="275"/>
      <c r="J5" s="275"/>
      <c r="K5" s="275"/>
      <c r="L5" s="275"/>
      <c r="M5" s="275"/>
      <c r="N5" s="275"/>
      <c r="O5" s="275"/>
      <c r="P5" s="275"/>
      <c r="Q5" s="275"/>
      <c r="R5" s="275"/>
      <c r="S5" s="275"/>
      <c r="T5" s="275"/>
      <c r="U5" s="275"/>
      <c r="V5" s="20"/>
      <c r="W5" s="9"/>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56"/>
      <c r="BQ5" s="56"/>
    </row>
    <row r="6" spans="1:69" s="22" customFormat="1" ht="15" customHeight="1">
      <c r="A6" s="209" t="s">
        <v>162</v>
      </c>
      <c r="B6" s="225"/>
      <c r="C6" s="275">
        <f>'Grille d''évaluation'!C5:G5</f>
        <v>0</v>
      </c>
      <c r="D6" s="275"/>
      <c r="E6" s="275"/>
      <c r="F6" s="275"/>
      <c r="G6" s="275"/>
      <c r="H6" s="275"/>
      <c r="I6" s="275"/>
      <c r="J6" s="275"/>
      <c r="K6" s="275"/>
      <c r="L6" s="275"/>
      <c r="M6" s="275"/>
      <c r="N6" s="275"/>
      <c r="O6" s="275"/>
      <c r="P6" s="275"/>
      <c r="Q6" s="275"/>
      <c r="R6" s="275"/>
      <c r="S6" s="275"/>
      <c r="T6" s="275"/>
      <c r="U6" s="275"/>
      <c r="V6" s="20"/>
      <c r="W6" s="9"/>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56"/>
      <c r="BQ6" s="56"/>
    </row>
    <row r="7" spans="1:69" s="22" customFormat="1" ht="10.5" customHeight="1">
      <c r="A7" s="118"/>
      <c r="B7" s="42"/>
      <c r="C7" s="42"/>
      <c r="D7" s="18"/>
      <c r="E7" s="15"/>
      <c r="F7" s="221"/>
      <c r="G7" s="222"/>
      <c r="H7" s="222"/>
      <c r="I7" s="223"/>
      <c r="J7" s="222"/>
      <c r="K7" s="223"/>
      <c r="L7" s="276"/>
      <c r="M7" s="277"/>
      <c r="N7" s="277"/>
      <c r="O7" s="277"/>
      <c r="P7" s="19"/>
      <c r="Q7" s="19"/>
      <c r="R7" s="19"/>
      <c r="S7" s="19"/>
      <c r="T7" s="19"/>
      <c r="U7" s="19"/>
      <c r="V7" s="20"/>
      <c r="W7" s="9"/>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56"/>
      <c r="BQ7" s="56"/>
    </row>
    <row r="8" spans="1:69" s="22" customFormat="1" ht="24" customHeight="1">
      <c r="A8" s="204" t="s">
        <v>200</v>
      </c>
      <c r="B8" s="205"/>
      <c r="C8" s="205"/>
      <c r="D8" s="206"/>
      <c r="E8" s="207"/>
      <c r="F8" s="266" t="s">
        <v>190</v>
      </c>
      <c r="G8" s="267"/>
      <c r="H8" s="267"/>
      <c r="I8" s="267"/>
      <c r="J8" s="267"/>
      <c r="K8" s="267"/>
      <c r="L8" s="267"/>
      <c r="M8" s="267"/>
      <c r="N8" s="208"/>
      <c r="O8" s="268" t="s">
        <v>191</v>
      </c>
      <c r="P8" s="269"/>
      <c r="Q8" s="269"/>
      <c r="R8" s="269"/>
      <c r="S8" s="269"/>
      <c r="T8" s="269"/>
      <c r="U8" s="269"/>
      <c r="V8" s="270"/>
      <c r="W8" s="23"/>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56"/>
      <c r="BQ8" s="56"/>
    </row>
    <row r="9" spans="1:69" s="22" customFormat="1" ht="20.25" customHeight="1">
      <c r="A9" s="187" t="s">
        <v>3</v>
      </c>
      <c r="B9" s="138" t="s">
        <v>62</v>
      </c>
      <c r="C9" s="271" t="s">
        <v>63</v>
      </c>
      <c r="D9" s="272"/>
      <c r="E9" s="139" t="s">
        <v>62</v>
      </c>
      <c r="F9" s="140" t="s">
        <v>1</v>
      </c>
      <c r="G9" s="141"/>
      <c r="H9" s="141"/>
      <c r="I9" s="273">
        <v>-1</v>
      </c>
      <c r="J9" s="273"/>
      <c r="K9" s="142"/>
      <c r="L9" s="142"/>
      <c r="M9" s="273">
        <v>0</v>
      </c>
      <c r="N9" s="273"/>
      <c r="O9" s="273"/>
      <c r="P9" s="142"/>
      <c r="Q9" s="142"/>
      <c r="R9" s="273">
        <v>1</v>
      </c>
      <c r="S9" s="273"/>
      <c r="T9" s="142"/>
      <c r="U9" s="142"/>
      <c r="V9" s="143">
        <v>2</v>
      </c>
      <c r="W9" s="23"/>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56"/>
      <c r="BQ9" s="56"/>
    </row>
    <row r="10" spans="1:69" ht="15.95" customHeight="1">
      <c r="A10" s="119" t="str">
        <f>'Grille d''évaluation'!A9</f>
        <v>ENVIRONNEMENT</v>
      </c>
      <c r="B10" s="233" t="str">
        <f>IF(C74=13,AVERAGE(E10:E22),"?")</f>
        <v>?</v>
      </c>
      <c r="C10" s="265" t="str">
        <f>'Grille d''évaluation'!A10</f>
        <v xml:space="preserve">Gestion de l’eau </v>
      </c>
      <c r="D10" s="260"/>
      <c r="E10" s="159" t="str">
        <f>'Grille d''évaluation'!I10</f>
        <v>?</v>
      </c>
      <c r="F10" s="24" t="str">
        <f>Résultat!$E10</f>
        <v>?</v>
      </c>
      <c r="G10" s="25" t="str">
        <f>Résultat!$E10</f>
        <v>?</v>
      </c>
      <c r="H10" s="26" t="str">
        <f>Résultat!$E10</f>
        <v>?</v>
      </c>
      <c r="I10" s="26" t="str">
        <f>Résultat!$E10</f>
        <v>?</v>
      </c>
      <c r="J10" s="24" t="str">
        <f>Résultat!$E10</f>
        <v>?</v>
      </c>
      <c r="K10" s="25" t="str">
        <f>Résultat!$E10</f>
        <v>?</v>
      </c>
      <c r="L10" s="26" t="str">
        <f>Résultat!$E10</f>
        <v>?</v>
      </c>
      <c r="M10" s="26" t="str">
        <f>Résultat!$E10</f>
        <v>?</v>
      </c>
      <c r="N10" s="26" t="str">
        <f>Résultat!$E10</f>
        <v>?</v>
      </c>
      <c r="O10" s="27" t="str">
        <f>Résultat!$E10</f>
        <v>?</v>
      </c>
      <c r="P10" s="25" t="str">
        <f>Résultat!$E10</f>
        <v>?</v>
      </c>
      <c r="Q10" s="26" t="str">
        <f>Résultat!$E10</f>
        <v>?</v>
      </c>
      <c r="R10" s="25" t="str">
        <f>Résultat!$E10</f>
        <v>?</v>
      </c>
      <c r="S10" s="26" t="str">
        <f>Résultat!$E10</f>
        <v>?</v>
      </c>
      <c r="T10" s="25" t="str">
        <f>Résultat!$E10</f>
        <v>?</v>
      </c>
      <c r="U10" s="183" t="str">
        <f>Résultat!$E10</f>
        <v>?</v>
      </c>
      <c r="V10" s="184" t="str">
        <f>Résultat!$E10</f>
        <v>?</v>
      </c>
    </row>
    <row r="11" spans="1:69" ht="15.95" customHeight="1">
      <c r="A11" s="120"/>
      <c r="B11" s="236"/>
      <c r="C11" s="265" t="str">
        <f>'Grille d''évaluation'!A13</f>
        <v>Qualité de l’eau</v>
      </c>
      <c r="D11" s="260"/>
      <c r="E11" s="159" t="str">
        <f>'Grille d''évaluation'!I13</f>
        <v>?</v>
      </c>
      <c r="F11" s="24" t="str">
        <f>Résultat!$E11</f>
        <v>?</v>
      </c>
      <c r="G11" s="25" t="str">
        <f>Résultat!$E11</f>
        <v>?</v>
      </c>
      <c r="H11" s="26" t="str">
        <f>Résultat!$E11</f>
        <v>?</v>
      </c>
      <c r="I11" s="26" t="str">
        <f>Résultat!$E11</f>
        <v>?</v>
      </c>
      <c r="J11" s="24" t="str">
        <f>Résultat!$E11</f>
        <v>?</v>
      </c>
      <c r="K11" s="25" t="str">
        <f>Résultat!$E11</f>
        <v>?</v>
      </c>
      <c r="L11" s="26" t="str">
        <f>Résultat!$E11</f>
        <v>?</v>
      </c>
      <c r="M11" s="26" t="str">
        <f>Résultat!$E11</f>
        <v>?</v>
      </c>
      <c r="N11" s="26" t="str">
        <f>Résultat!$E11</f>
        <v>?</v>
      </c>
      <c r="O11" s="27" t="str">
        <f>Résultat!$E11</f>
        <v>?</v>
      </c>
      <c r="P11" s="25" t="str">
        <f>Résultat!$E11</f>
        <v>?</v>
      </c>
      <c r="Q11" s="26" t="str">
        <f>Résultat!$E11</f>
        <v>?</v>
      </c>
      <c r="R11" s="25" t="str">
        <f>Résultat!$E11</f>
        <v>?</v>
      </c>
      <c r="S11" s="26" t="str">
        <f>Résultat!$E11</f>
        <v>?</v>
      </c>
      <c r="T11" s="25" t="str">
        <f>Résultat!$E11</f>
        <v>?</v>
      </c>
      <c r="U11" s="183" t="str">
        <f>Résultat!$E11</f>
        <v>?</v>
      </c>
      <c r="V11" s="184" t="str">
        <f>Résultat!$E11</f>
        <v>?</v>
      </c>
      <c r="W11" s="9"/>
      <c r="Y11" s="29"/>
      <c r="Z11" s="29"/>
    </row>
    <row r="12" spans="1:69" ht="15.95" customHeight="1">
      <c r="A12" s="120"/>
      <c r="B12" s="237"/>
      <c r="C12" s="265" t="str">
        <f>'Grille d''évaluation'!A17</f>
        <v>Consommation du sol</v>
      </c>
      <c r="D12" s="260"/>
      <c r="E12" s="159" t="str">
        <f>'Grille d''évaluation'!I17</f>
        <v>?</v>
      </c>
      <c r="F12" s="24" t="str">
        <f>Résultat!$E12</f>
        <v>?</v>
      </c>
      <c r="G12" s="25" t="str">
        <f>Résultat!$E12</f>
        <v>?</v>
      </c>
      <c r="H12" s="26" t="str">
        <f>Résultat!$E12</f>
        <v>?</v>
      </c>
      <c r="I12" s="26" t="str">
        <f>Résultat!$E12</f>
        <v>?</v>
      </c>
      <c r="J12" s="24" t="str">
        <f>Résultat!$E12</f>
        <v>?</v>
      </c>
      <c r="K12" s="25" t="str">
        <f>Résultat!$E12</f>
        <v>?</v>
      </c>
      <c r="L12" s="26" t="str">
        <f>Résultat!$E12</f>
        <v>?</v>
      </c>
      <c r="M12" s="26" t="str">
        <f>Résultat!$E12</f>
        <v>?</v>
      </c>
      <c r="N12" s="26" t="str">
        <f>Résultat!$E12</f>
        <v>?</v>
      </c>
      <c r="O12" s="27" t="str">
        <f>Résultat!$E12</f>
        <v>?</v>
      </c>
      <c r="P12" s="25" t="str">
        <f>Résultat!$E12</f>
        <v>?</v>
      </c>
      <c r="Q12" s="26" t="str">
        <f>Résultat!$E12</f>
        <v>?</v>
      </c>
      <c r="R12" s="25" t="str">
        <f>Résultat!$E12</f>
        <v>?</v>
      </c>
      <c r="S12" s="26" t="str">
        <f>Résultat!$E12</f>
        <v>?</v>
      </c>
      <c r="T12" s="25" t="str">
        <f>Résultat!$E12</f>
        <v>?</v>
      </c>
      <c r="U12" s="183" t="str">
        <f>Résultat!$E12</f>
        <v>?</v>
      </c>
      <c r="V12" s="184" t="str">
        <f>Résultat!$E12</f>
        <v>?</v>
      </c>
      <c r="W12" s="9"/>
    </row>
    <row r="13" spans="1:69" ht="15.95" customHeight="1">
      <c r="A13" s="120"/>
      <c r="B13" s="46"/>
      <c r="C13" s="265" t="str">
        <f>'Grille d''évaluation'!A22</f>
        <v>Qualité du sol</v>
      </c>
      <c r="D13" s="260"/>
      <c r="E13" s="159" t="str">
        <f>'Grille d''évaluation'!I22</f>
        <v>?</v>
      </c>
      <c r="F13" s="24" t="str">
        <f>Résultat!$E13</f>
        <v>?</v>
      </c>
      <c r="G13" s="25" t="str">
        <f>Résultat!$E13</f>
        <v>?</v>
      </c>
      <c r="H13" s="26" t="str">
        <f>Résultat!$E13</f>
        <v>?</v>
      </c>
      <c r="I13" s="26" t="str">
        <f>Résultat!$E13</f>
        <v>?</v>
      </c>
      <c r="J13" s="24" t="str">
        <f>Résultat!$E13</f>
        <v>?</v>
      </c>
      <c r="K13" s="25" t="str">
        <f>Résultat!$E13</f>
        <v>?</v>
      </c>
      <c r="L13" s="26" t="str">
        <f>Résultat!$E13</f>
        <v>?</v>
      </c>
      <c r="M13" s="26" t="str">
        <f>Résultat!$E13</f>
        <v>?</v>
      </c>
      <c r="N13" s="26" t="str">
        <f>Résultat!$E13</f>
        <v>?</v>
      </c>
      <c r="O13" s="27" t="str">
        <f>Résultat!$E13</f>
        <v>?</v>
      </c>
      <c r="P13" s="25" t="str">
        <f>Résultat!$E13</f>
        <v>?</v>
      </c>
      <c r="Q13" s="26" t="str">
        <f>Résultat!$E13</f>
        <v>?</v>
      </c>
      <c r="R13" s="25" t="str">
        <f>Résultat!$E13</f>
        <v>?</v>
      </c>
      <c r="S13" s="26" t="str">
        <f>Résultat!$E13</f>
        <v>?</v>
      </c>
      <c r="T13" s="25" t="str">
        <f>Résultat!$E13</f>
        <v>?</v>
      </c>
      <c r="U13" s="183" t="str">
        <f>Résultat!$E13</f>
        <v>?</v>
      </c>
      <c r="V13" s="184" t="str">
        <f>Résultat!$E13</f>
        <v>?</v>
      </c>
      <c r="W13" s="9"/>
      <c r="Y13" s="29"/>
      <c r="Z13" s="29"/>
    </row>
    <row r="14" spans="1:69" ht="15.95" customHeight="1">
      <c r="A14" s="120"/>
      <c r="B14" s="46"/>
      <c r="C14" s="265" t="s">
        <v>23</v>
      </c>
      <c r="D14" s="260"/>
      <c r="E14" s="159" t="str">
        <f>'Grille d''évaluation'!I26</f>
        <v>?</v>
      </c>
      <c r="F14" s="24" t="str">
        <f>Résultat!$E14</f>
        <v>?</v>
      </c>
      <c r="G14" s="25" t="str">
        <f>Résultat!$E14</f>
        <v>?</v>
      </c>
      <c r="H14" s="26" t="str">
        <f>Résultat!$E14</f>
        <v>?</v>
      </c>
      <c r="I14" s="26" t="str">
        <f>Résultat!$E14</f>
        <v>?</v>
      </c>
      <c r="J14" s="24" t="str">
        <f>Résultat!$E14</f>
        <v>?</v>
      </c>
      <c r="K14" s="25" t="str">
        <f>Résultat!$E14</f>
        <v>?</v>
      </c>
      <c r="L14" s="26" t="str">
        <f>Résultat!$E14</f>
        <v>?</v>
      </c>
      <c r="M14" s="26" t="str">
        <f>Résultat!$E14</f>
        <v>?</v>
      </c>
      <c r="N14" s="26" t="str">
        <f>Résultat!$E14</f>
        <v>?</v>
      </c>
      <c r="O14" s="27" t="str">
        <f>Résultat!$E14</f>
        <v>?</v>
      </c>
      <c r="P14" s="25" t="str">
        <f>Résultat!$E14</f>
        <v>?</v>
      </c>
      <c r="Q14" s="26" t="str">
        <f>Résultat!$E14</f>
        <v>?</v>
      </c>
      <c r="R14" s="25" t="str">
        <f>Résultat!$E14</f>
        <v>?</v>
      </c>
      <c r="S14" s="26" t="str">
        <f>Résultat!$E14</f>
        <v>?</v>
      </c>
      <c r="T14" s="25" t="str">
        <f>Résultat!$E14</f>
        <v>?</v>
      </c>
      <c r="U14" s="183" t="str">
        <f>Résultat!$E14</f>
        <v>?</v>
      </c>
      <c r="V14" s="184" t="str">
        <f>Résultat!$E14</f>
        <v>?</v>
      </c>
      <c r="W14" s="9"/>
      <c r="Y14" s="29"/>
      <c r="Z14" s="30"/>
    </row>
    <row r="15" spans="1:69" ht="15.95" customHeight="1">
      <c r="A15" s="120"/>
      <c r="B15" s="46"/>
      <c r="C15" s="265" t="s">
        <v>66</v>
      </c>
      <c r="D15" s="260"/>
      <c r="E15" s="159" t="str">
        <f>'Grille d''évaluation'!I29</f>
        <v>?</v>
      </c>
      <c r="F15" s="24" t="str">
        <f>Résultat!$E15</f>
        <v>?</v>
      </c>
      <c r="G15" s="25" t="str">
        <f>Résultat!$E15</f>
        <v>?</v>
      </c>
      <c r="H15" s="26" t="str">
        <f>Résultat!$E15</f>
        <v>?</v>
      </c>
      <c r="I15" s="26" t="str">
        <f>Résultat!$E15</f>
        <v>?</v>
      </c>
      <c r="J15" s="24" t="str">
        <f>Résultat!$E15</f>
        <v>?</v>
      </c>
      <c r="K15" s="25" t="str">
        <f>Résultat!$E15</f>
        <v>?</v>
      </c>
      <c r="L15" s="26" t="str">
        <f>Résultat!$E15</f>
        <v>?</v>
      </c>
      <c r="M15" s="26" t="str">
        <f>Résultat!$E15</f>
        <v>?</v>
      </c>
      <c r="N15" s="26" t="str">
        <f>Résultat!$E15</f>
        <v>?</v>
      </c>
      <c r="O15" s="27" t="str">
        <f>Résultat!$E15</f>
        <v>?</v>
      </c>
      <c r="P15" s="25" t="str">
        <f>Résultat!$E15</f>
        <v>?</v>
      </c>
      <c r="Q15" s="26" t="str">
        <f>Résultat!$E15</f>
        <v>?</v>
      </c>
      <c r="R15" s="25" t="str">
        <f>Résultat!$E15</f>
        <v>?</v>
      </c>
      <c r="S15" s="26" t="str">
        <f>Résultat!$E15</f>
        <v>?</v>
      </c>
      <c r="T15" s="25" t="str">
        <f>Résultat!$E15</f>
        <v>?</v>
      </c>
      <c r="U15" s="183" t="str">
        <f>Résultat!$E15</f>
        <v>?</v>
      </c>
      <c r="V15" s="184" t="str">
        <f>Résultat!$E15</f>
        <v>?</v>
      </c>
      <c r="W15" s="9"/>
      <c r="Y15" s="29"/>
      <c r="Z15" s="29"/>
    </row>
    <row r="16" spans="1:69" ht="15.95" customHeight="1">
      <c r="A16" s="120"/>
      <c r="B16" s="46"/>
      <c r="C16" s="265" t="str">
        <f>'Grille d''évaluation'!A32</f>
        <v xml:space="preserve">Qualité des matériaux </v>
      </c>
      <c r="D16" s="260"/>
      <c r="E16" s="159" t="str">
        <f>'Grille d''évaluation'!I32</f>
        <v>?</v>
      </c>
      <c r="F16" s="24" t="str">
        <f>Résultat!$E16</f>
        <v>?</v>
      </c>
      <c r="G16" s="25" t="str">
        <f>Résultat!$E16</f>
        <v>?</v>
      </c>
      <c r="H16" s="26" t="str">
        <f>Résultat!$E16</f>
        <v>?</v>
      </c>
      <c r="I16" s="26" t="str">
        <f>Résultat!$E16</f>
        <v>?</v>
      </c>
      <c r="J16" s="24" t="str">
        <f>Résultat!$E16</f>
        <v>?</v>
      </c>
      <c r="K16" s="25" t="str">
        <f>Résultat!$E16</f>
        <v>?</v>
      </c>
      <c r="L16" s="26" t="str">
        <f>Résultat!$E16</f>
        <v>?</v>
      </c>
      <c r="M16" s="26" t="str">
        <f>Résultat!$E16</f>
        <v>?</v>
      </c>
      <c r="N16" s="26" t="str">
        <f>Résultat!$E16</f>
        <v>?</v>
      </c>
      <c r="O16" s="27" t="str">
        <f>Résultat!$E16</f>
        <v>?</v>
      </c>
      <c r="P16" s="25" t="str">
        <f>Résultat!$E16</f>
        <v>?</v>
      </c>
      <c r="Q16" s="26" t="str">
        <f>Résultat!$E16</f>
        <v>?</v>
      </c>
      <c r="R16" s="25" t="str">
        <f>Résultat!$E16</f>
        <v>?</v>
      </c>
      <c r="S16" s="26" t="str">
        <f>Résultat!$E16</f>
        <v>?</v>
      </c>
      <c r="T16" s="25" t="str">
        <f>Résultat!$E16</f>
        <v>?</v>
      </c>
      <c r="U16" s="183" t="str">
        <f>Résultat!$E16</f>
        <v>?</v>
      </c>
      <c r="V16" s="184" t="str">
        <f>Résultat!$E16</f>
        <v>?</v>
      </c>
      <c r="W16" s="9"/>
      <c r="Y16" s="29"/>
      <c r="Z16" s="29"/>
    </row>
    <row r="17" spans="1:26" ht="15.95" customHeight="1">
      <c r="A17" s="120"/>
      <c r="B17" s="46"/>
      <c r="C17" s="265" t="str">
        <f>'Grille d''évaluation'!A35</f>
        <v xml:space="preserve">Diversité biologique </v>
      </c>
      <c r="D17" s="260"/>
      <c r="E17" s="159" t="str">
        <f>'Grille d''évaluation'!I35</f>
        <v>?</v>
      </c>
      <c r="F17" s="24" t="str">
        <f>Résultat!$E17</f>
        <v>?</v>
      </c>
      <c r="G17" s="25" t="str">
        <f>Résultat!$E17</f>
        <v>?</v>
      </c>
      <c r="H17" s="26" t="str">
        <f>Résultat!$E17</f>
        <v>?</v>
      </c>
      <c r="I17" s="26" t="str">
        <f>Résultat!$E17</f>
        <v>?</v>
      </c>
      <c r="J17" s="24" t="str">
        <f>Résultat!$E17</f>
        <v>?</v>
      </c>
      <c r="K17" s="25" t="str">
        <f>Résultat!$E17</f>
        <v>?</v>
      </c>
      <c r="L17" s="26" t="str">
        <f>Résultat!$E17</f>
        <v>?</v>
      </c>
      <c r="M17" s="26" t="str">
        <f>Résultat!$E17</f>
        <v>?</v>
      </c>
      <c r="N17" s="26" t="str">
        <f>Résultat!$E17</f>
        <v>?</v>
      </c>
      <c r="O17" s="27" t="str">
        <f>Résultat!$E17</f>
        <v>?</v>
      </c>
      <c r="P17" s="25" t="str">
        <f>Résultat!$E17</f>
        <v>?</v>
      </c>
      <c r="Q17" s="26" t="str">
        <f>Résultat!$E17</f>
        <v>?</v>
      </c>
      <c r="R17" s="25" t="str">
        <f>Résultat!$E17</f>
        <v>?</v>
      </c>
      <c r="S17" s="26" t="str">
        <f>Résultat!$E17</f>
        <v>?</v>
      </c>
      <c r="T17" s="25" t="str">
        <f>Résultat!$E17</f>
        <v>?</v>
      </c>
      <c r="U17" s="183" t="str">
        <f>Résultat!$E17</f>
        <v>?</v>
      </c>
      <c r="V17" s="184" t="str">
        <f>Résultat!$E17</f>
        <v>?</v>
      </c>
      <c r="W17" s="9"/>
      <c r="Y17" s="29"/>
      <c r="Z17" s="29"/>
    </row>
    <row r="18" spans="1:26" ht="15.95" customHeight="1">
      <c r="A18" s="120"/>
      <c r="B18" s="46"/>
      <c r="C18" s="265" t="str">
        <f>'Grille d''évaluation'!A39</f>
        <v>Espace naturel</v>
      </c>
      <c r="D18" s="260"/>
      <c r="E18" s="159" t="str">
        <f>'Grille d''évaluation'!I39</f>
        <v>?</v>
      </c>
      <c r="F18" s="24" t="str">
        <f>Résultat!$E18</f>
        <v>?</v>
      </c>
      <c r="G18" s="25" t="str">
        <f>Résultat!$E18</f>
        <v>?</v>
      </c>
      <c r="H18" s="26" t="str">
        <f>Résultat!$E18</f>
        <v>?</v>
      </c>
      <c r="I18" s="26" t="str">
        <f>Résultat!$E18</f>
        <v>?</v>
      </c>
      <c r="J18" s="24" t="str">
        <f>Résultat!$E18</f>
        <v>?</v>
      </c>
      <c r="K18" s="25" t="str">
        <f>Résultat!$E18</f>
        <v>?</v>
      </c>
      <c r="L18" s="26" t="str">
        <f>Résultat!$E18</f>
        <v>?</v>
      </c>
      <c r="M18" s="26" t="str">
        <f>Résultat!$E18</f>
        <v>?</v>
      </c>
      <c r="N18" s="26" t="str">
        <f>Résultat!$E18</f>
        <v>?</v>
      </c>
      <c r="O18" s="27" t="str">
        <f>Résultat!$E18</f>
        <v>?</v>
      </c>
      <c r="P18" s="25" t="str">
        <f>Résultat!$E18</f>
        <v>?</v>
      </c>
      <c r="Q18" s="26" t="str">
        <f>Résultat!$E18</f>
        <v>?</v>
      </c>
      <c r="R18" s="25" t="str">
        <f>Résultat!$E18</f>
        <v>?</v>
      </c>
      <c r="S18" s="26" t="str">
        <f>Résultat!$E18</f>
        <v>?</v>
      </c>
      <c r="T18" s="25" t="str">
        <f>Résultat!$E18</f>
        <v>?</v>
      </c>
      <c r="U18" s="183" t="str">
        <f>Résultat!$E18</f>
        <v>?</v>
      </c>
      <c r="V18" s="184" t="str">
        <f>Résultat!$E18</f>
        <v>?</v>
      </c>
      <c r="W18" s="9"/>
      <c r="Y18" s="29"/>
      <c r="Z18" s="29"/>
    </row>
    <row r="19" spans="1:26" ht="15.95" customHeight="1">
      <c r="A19" s="120"/>
      <c r="B19" s="46"/>
      <c r="C19" s="265" t="str">
        <f>'Grille d''évaluation'!A42</f>
        <v>Qualité de l’air</v>
      </c>
      <c r="D19" s="260"/>
      <c r="E19" s="159" t="str">
        <f>'Grille d''évaluation'!I42</f>
        <v>?</v>
      </c>
      <c r="F19" s="24" t="str">
        <f>Résultat!$E19</f>
        <v>?</v>
      </c>
      <c r="G19" s="25" t="str">
        <f>Résultat!$E19</f>
        <v>?</v>
      </c>
      <c r="H19" s="26" t="str">
        <f>Résultat!$E19</f>
        <v>?</v>
      </c>
      <c r="I19" s="26" t="str">
        <f>Résultat!$E19</f>
        <v>?</v>
      </c>
      <c r="J19" s="24" t="str">
        <f>Résultat!$E19</f>
        <v>?</v>
      </c>
      <c r="K19" s="25" t="str">
        <f>Résultat!$E19</f>
        <v>?</v>
      </c>
      <c r="L19" s="26" t="str">
        <f>Résultat!$E19</f>
        <v>?</v>
      </c>
      <c r="M19" s="26" t="str">
        <f>Résultat!$E19</f>
        <v>?</v>
      </c>
      <c r="N19" s="26" t="str">
        <f>Résultat!$E19</f>
        <v>?</v>
      </c>
      <c r="O19" s="27" t="str">
        <f>Résultat!$E19</f>
        <v>?</v>
      </c>
      <c r="P19" s="25" t="str">
        <f>Résultat!$E19</f>
        <v>?</v>
      </c>
      <c r="Q19" s="26" t="str">
        <f>Résultat!$E19</f>
        <v>?</v>
      </c>
      <c r="R19" s="25" t="str">
        <f>Résultat!$E19</f>
        <v>?</v>
      </c>
      <c r="S19" s="26" t="str">
        <f>Résultat!$E19</f>
        <v>?</v>
      </c>
      <c r="T19" s="25" t="str">
        <f>Résultat!$E19</f>
        <v>?</v>
      </c>
      <c r="U19" s="183" t="str">
        <f>Résultat!$E19</f>
        <v>?</v>
      </c>
      <c r="V19" s="184" t="str">
        <f>Résultat!$E19</f>
        <v>?</v>
      </c>
      <c r="W19" s="9"/>
      <c r="Y19" s="29"/>
      <c r="Z19" s="29"/>
    </row>
    <row r="20" spans="1:26" ht="15.95" customHeight="1">
      <c r="A20" s="120"/>
      <c r="B20" s="46"/>
      <c r="C20" s="265" t="str">
        <f>'Grille d''évaluation'!A46</f>
        <v xml:space="preserve">Climat </v>
      </c>
      <c r="D20" s="260"/>
      <c r="E20" s="159" t="str">
        <f>'Grille d''évaluation'!I46</f>
        <v>?</v>
      </c>
      <c r="F20" s="24" t="str">
        <f>Résultat!$E20</f>
        <v>?</v>
      </c>
      <c r="G20" s="25" t="str">
        <f>Résultat!$E20</f>
        <v>?</v>
      </c>
      <c r="H20" s="26" t="str">
        <f>Résultat!$E20</f>
        <v>?</v>
      </c>
      <c r="I20" s="26" t="str">
        <f>Résultat!$E20</f>
        <v>?</v>
      </c>
      <c r="J20" s="24" t="str">
        <f>Résultat!$E20</f>
        <v>?</v>
      </c>
      <c r="K20" s="25" t="str">
        <f>Résultat!$E20</f>
        <v>?</v>
      </c>
      <c r="L20" s="26" t="str">
        <f>Résultat!$E20</f>
        <v>?</v>
      </c>
      <c r="M20" s="26" t="str">
        <f>Résultat!$E20</f>
        <v>?</v>
      </c>
      <c r="N20" s="26" t="str">
        <f>Résultat!$E20</f>
        <v>?</v>
      </c>
      <c r="O20" s="27" t="str">
        <f>Résultat!$E20</f>
        <v>?</v>
      </c>
      <c r="P20" s="25" t="str">
        <f>Résultat!$E20</f>
        <v>?</v>
      </c>
      <c r="Q20" s="26" t="str">
        <f>Résultat!$E20</f>
        <v>?</v>
      </c>
      <c r="R20" s="25" t="str">
        <f>Résultat!$E20</f>
        <v>?</v>
      </c>
      <c r="S20" s="26" t="str">
        <f>Résultat!$E20</f>
        <v>?</v>
      </c>
      <c r="T20" s="25" t="str">
        <f>Résultat!$E20</f>
        <v>?</v>
      </c>
      <c r="U20" s="183" t="str">
        <f>Résultat!$E20</f>
        <v>?</v>
      </c>
      <c r="V20" s="184" t="str">
        <f>Résultat!$E20</f>
        <v>?</v>
      </c>
      <c r="W20" s="9"/>
      <c r="Y20" s="29"/>
      <c r="Z20" s="29"/>
    </row>
    <row r="21" spans="1:26" ht="15.95" customHeight="1">
      <c r="A21" s="120"/>
      <c r="B21" s="46"/>
      <c r="C21" s="265" t="str">
        <f>'Grille d''évaluation'!A49</f>
        <v xml:space="preserve">Consommation d’énergie </v>
      </c>
      <c r="D21" s="260"/>
      <c r="E21" s="159" t="str">
        <f>'Grille d''évaluation'!I49</f>
        <v>?</v>
      </c>
      <c r="F21" s="24" t="str">
        <f>Résultat!$E21</f>
        <v>?</v>
      </c>
      <c r="G21" s="25" t="str">
        <f>Résultat!$E21</f>
        <v>?</v>
      </c>
      <c r="H21" s="26" t="str">
        <f>Résultat!$E21</f>
        <v>?</v>
      </c>
      <c r="I21" s="26" t="str">
        <f>Résultat!$E21</f>
        <v>?</v>
      </c>
      <c r="J21" s="24" t="str">
        <f>Résultat!$E21</f>
        <v>?</v>
      </c>
      <c r="K21" s="25" t="str">
        <f>Résultat!$E21</f>
        <v>?</v>
      </c>
      <c r="L21" s="26" t="str">
        <f>Résultat!$E21</f>
        <v>?</v>
      </c>
      <c r="M21" s="26" t="str">
        <f>Résultat!$E21</f>
        <v>?</v>
      </c>
      <c r="N21" s="26" t="str">
        <f>Résultat!$E21</f>
        <v>?</v>
      </c>
      <c r="O21" s="27" t="str">
        <f>Résultat!$E21</f>
        <v>?</v>
      </c>
      <c r="P21" s="25" t="str">
        <f>Résultat!$E21</f>
        <v>?</v>
      </c>
      <c r="Q21" s="26" t="str">
        <f>Résultat!$E21</f>
        <v>?</v>
      </c>
      <c r="R21" s="25" t="str">
        <f>Résultat!$E21</f>
        <v>?</v>
      </c>
      <c r="S21" s="26" t="str">
        <f>Résultat!$E21</f>
        <v>?</v>
      </c>
      <c r="T21" s="25" t="str">
        <f>Résultat!$E21</f>
        <v>?</v>
      </c>
      <c r="U21" s="183" t="str">
        <f>Résultat!$E21</f>
        <v>?</v>
      </c>
      <c r="V21" s="184" t="str">
        <f>Résultat!$E21</f>
        <v>?</v>
      </c>
      <c r="W21" s="9"/>
    </row>
    <row r="22" spans="1:26" ht="15.95" customHeight="1">
      <c r="A22" s="121"/>
      <c r="B22" s="47"/>
      <c r="C22" s="265" t="str">
        <f>'Grille d''évaluation'!A54</f>
        <v>Qualité de l’énergie</v>
      </c>
      <c r="D22" s="260"/>
      <c r="E22" s="159" t="str">
        <f>'Grille d''évaluation'!I54</f>
        <v>?</v>
      </c>
      <c r="F22" s="24" t="str">
        <f>Résultat!$E22</f>
        <v>?</v>
      </c>
      <c r="G22" s="25" t="str">
        <f>Résultat!$E22</f>
        <v>?</v>
      </c>
      <c r="H22" s="26" t="str">
        <f>Résultat!$E22</f>
        <v>?</v>
      </c>
      <c r="I22" s="26" t="str">
        <f>Résultat!$E22</f>
        <v>?</v>
      </c>
      <c r="J22" s="24" t="str">
        <f>Résultat!$E22</f>
        <v>?</v>
      </c>
      <c r="K22" s="25" t="str">
        <f>Résultat!$E22</f>
        <v>?</v>
      </c>
      <c r="L22" s="26" t="str">
        <f>Résultat!$E22</f>
        <v>?</v>
      </c>
      <c r="M22" s="26" t="str">
        <f>Résultat!$E22</f>
        <v>?</v>
      </c>
      <c r="N22" s="26" t="str">
        <f>Résultat!$E22</f>
        <v>?</v>
      </c>
      <c r="O22" s="27" t="str">
        <f>Résultat!$E22</f>
        <v>?</v>
      </c>
      <c r="P22" s="25" t="str">
        <f>Résultat!$E22</f>
        <v>?</v>
      </c>
      <c r="Q22" s="26" t="str">
        <f>Résultat!$E22</f>
        <v>?</v>
      </c>
      <c r="R22" s="25" t="str">
        <f>Résultat!$E22</f>
        <v>?</v>
      </c>
      <c r="S22" s="26" t="str">
        <f>Résultat!$E22</f>
        <v>?</v>
      </c>
      <c r="T22" s="25" t="str">
        <f>Résultat!$E22</f>
        <v>?</v>
      </c>
      <c r="U22" s="183" t="str">
        <f>Résultat!$E22</f>
        <v>?</v>
      </c>
      <c r="V22" s="184" t="str">
        <f>Résultat!$E22</f>
        <v>?</v>
      </c>
      <c r="W22" s="9"/>
      <c r="Y22" s="29"/>
      <c r="Z22" s="29"/>
    </row>
    <row r="23" spans="1:26" ht="2.25" customHeight="1">
      <c r="A23" s="122"/>
      <c r="B23" s="28"/>
      <c r="C23" s="28"/>
      <c r="D23" s="43"/>
      <c r="E23" s="158"/>
      <c r="F23" s="26">
        <f>Résultat!$E23</f>
        <v>0</v>
      </c>
      <c r="G23" s="26">
        <f>Résultat!$E23</f>
        <v>0</v>
      </c>
      <c r="H23" s="26">
        <f>Résultat!$E23</f>
        <v>0</v>
      </c>
      <c r="I23" s="26">
        <f>Résultat!$E23</f>
        <v>0</v>
      </c>
      <c r="J23" s="26">
        <f>Résultat!$E23</f>
        <v>0</v>
      </c>
      <c r="K23" s="26">
        <f>Résultat!$E23</f>
        <v>0</v>
      </c>
      <c r="L23" s="26">
        <f>Résultat!$E23</f>
        <v>0</v>
      </c>
      <c r="M23" s="26">
        <f>Résultat!$E23</f>
        <v>0</v>
      </c>
      <c r="N23" s="26"/>
      <c r="O23" s="26">
        <f>Résultat!$E23</f>
        <v>0</v>
      </c>
      <c r="P23" s="26">
        <f>Résultat!$E23</f>
        <v>0</v>
      </c>
      <c r="Q23" s="26">
        <f>Résultat!$E23</f>
        <v>0</v>
      </c>
      <c r="R23" s="26">
        <f>Résultat!$E23</f>
        <v>0</v>
      </c>
      <c r="S23" s="26">
        <f>Résultat!$E23</f>
        <v>0</v>
      </c>
      <c r="T23" s="26">
        <f>Résultat!$E23</f>
        <v>0</v>
      </c>
      <c r="U23" s="183">
        <f>Résultat!$E23</f>
        <v>0</v>
      </c>
      <c r="V23" s="184">
        <f>Résultat!$E23</f>
        <v>0</v>
      </c>
      <c r="W23" s="9"/>
      <c r="Y23" s="29"/>
      <c r="Z23" s="29"/>
    </row>
    <row r="24" spans="1:26" ht="15.95" customHeight="1">
      <c r="A24" s="123" t="str">
        <f>'Grille d''évaluation'!A57</f>
        <v>ÉCONOMIE</v>
      </c>
      <c r="B24" s="234" t="str">
        <f>IF(C75=13,AVERAGE(E24:E36),"?")</f>
        <v>?</v>
      </c>
      <c r="C24" s="263" t="str">
        <f>'Grille d''évaluation'!A58</f>
        <v>Revenu</v>
      </c>
      <c r="D24" s="264"/>
      <c r="E24" s="31" t="str">
        <f>'Grille d''évaluation'!I58</f>
        <v>?</v>
      </c>
      <c r="F24" s="32" t="str">
        <f>Résultat!$E24</f>
        <v>?</v>
      </c>
      <c r="G24" s="33" t="str">
        <f>Résultat!$E24</f>
        <v>?</v>
      </c>
      <c r="H24" s="34" t="str">
        <f>Résultat!$E24</f>
        <v>?</v>
      </c>
      <c r="I24" s="34" t="str">
        <f>Résultat!$E24</f>
        <v>?</v>
      </c>
      <c r="J24" s="32" t="str">
        <f>Résultat!$E24</f>
        <v>?</v>
      </c>
      <c r="K24" s="33" t="str">
        <f>Résultat!$E24</f>
        <v>?</v>
      </c>
      <c r="L24" s="34" t="str">
        <f>Résultat!$E24</f>
        <v>?</v>
      </c>
      <c r="M24" s="34" t="str">
        <f>Résultat!$E24</f>
        <v>?</v>
      </c>
      <c r="N24" s="34" t="str">
        <f>Résultat!$E24</f>
        <v>?</v>
      </c>
      <c r="O24" s="35" t="str">
        <f>Résultat!$E24</f>
        <v>?</v>
      </c>
      <c r="P24" s="33" t="str">
        <f>Résultat!$E24</f>
        <v>?</v>
      </c>
      <c r="Q24" s="34" t="str">
        <f>Résultat!$E24</f>
        <v>?</v>
      </c>
      <c r="R24" s="33" t="str">
        <f>Résultat!$E24</f>
        <v>?</v>
      </c>
      <c r="S24" s="34" t="str">
        <f>Résultat!$E24</f>
        <v>?</v>
      </c>
      <c r="T24" s="33" t="str">
        <f>Résultat!$E24</f>
        <v>?</v>
      </c>
      <c r="U24" s="185" t="str">
        <f>Résultat!$E24</f>
        <v>?</v>
      </c>
      <c r="V24" s="186" t="str">
        <f>Résultat!$E24</f>
        <v>?</v>
      </c>
      <c r="W24" s="9"/>
      <c r="Y24" s="29"/>
      <c r="Z24" s="29"/>
    </row>
    <row r="25" spans="1:26" ht="15.95" customHeight="1">
      <c r="A25" s="124"/>
      <c r="B25" s="38"/>
      <c r="C25" s="263" t="str">
        <f>'Grille d''évaluation'!A61</f>
        <v>Coût de la vie</v>
      </c>
      <c r="D25" s="264"/>
      <c r="E25" s="31" t="str">
        <f>'Grille d''évaluation'!I61</f>
        <v>?</v>
      </c>
      <c r="F25" s="32" t="str">
        <f>Résultat!$E25</f>
        <v>?</v>
      </c>
      <c r="G25" s="33" t="str">
        <f>Résultat!$E25</f>
        <v>?</v>
      </c>
      <c r="H25" s="34" t="str">
        <f>Résultat!$E25</f>
        <v>?</v>
      </c>
      <c r="I25" s="34" t="str">
        <f>Résultat!$E25</f>
        <v>?</v>
      </c>
      <c r="J25" s="32" t="str">
        <f>Résultat!$E25</f>
        <v>?</v>
      </c>
      <c r="K25" s="33" t="str">
        <f>Résultat!$E25</f>
        <v>?</v>
      </c>
      <c r="L25" s="34" t="str">
        <f>Résultat!$E25</f>
        <v>?</v>
      </c>
      <c r="M25" s="34" t="str">
        <f>Résultat!$E25</f>
        <v>?</v>
      </c>
      <c r="N25" s="34" t="str">
        <f>Résultat!$E25</f>
        <v>?</v>
      </c>
      <c r="O25" s="35" t="str">
        <f>Résultat!$E25</f>
        <v>?</v>
      </c>
      <c r="P25" s="33" t="str">
        <f>Résultat!$E25</f>
        <v>?</v>
      </c>
      <c r="Q25" s="34" t="str">
        <f>Résultat!$E25</f>
        <v>?</v>
      </c>
      <c r="R25" s="33" t="str">
        <f>Résultat!$E25</f>
        <v>?</v>
      </c>
      <c r="S25" s="34" t="str">
        <f>Résultat!$E25</f>
        <v>?</v>
      </c>
      <c r="T25" s="33" t="str">
        <f>Résultat!$E25</f>
        <v>?</v>
      </c>
      <c r="U25" s="185" t="str">
        <f>Résultat!$E25</f>
        <v>?</v>
      </c>
      <c r="V25" s="186" t="str">
        <f>Résultat!$E25</f>
        <v>?</v>
      </c>
      <c r="W25" s="9"/>
      <c r="Y25" s="29"/>
      <c r="Z25" s="29"/>
    </row>
    <row r="26" spans="1:26" ht="15.95" customHeight="1">
      <c r="A26" s="124"/>
      <c r="B26" s="48"/>
      <c r="C26" s="263" t="str">
        <f>'Grille d''évaluation'!A64</f>
        <v xml:space="preserve">Places de travail </v>
      </c>
      <c r="D26" s="264"/>
      <c r="E26" s="31" t="str">
        <f>'Grille d''évaluation'!I64</f>
        <v>?</v>
      </c>
      <c r="F26" s="32" t="str">
        <f>Résultat!$E26</f>
        <v>?</v>
      </c>
      <c r="G26" s="33" t="str">
        <f>Résultat!$E26</f>
        <v>?</v>
      </c>
      <c r="H26" s="34" t="str">
        <f>Résultat!$E26</f>
        <v>?</v>
      </c>
      <c r="I26" s="34" t="str">
        <f>Résultat!$E26</f>
        <v>?</v>
      </c>
      <c r="J26" s="32" t="str">
        <f>Résultat!$E26</f>
        <v>?</v>
      </c>
      <c r="K26" s="33" t="str">
        <f>Résultat!$E26</f>
        <v>?</v>
      </c>
      <c r="L26" s="34" t="str">
        <f>Résultat!$E26</f>
        <v>?</v>
      </c>
      <c r="M26" s="34" t="str">
        <f>Résultat!$E26</f>
        <v>?</v>
      </c>
      <c r="N26" s="34" t="str">
        <f>Résultat!$E26</f>
        <v>?</v>
      </c>
      <c r="O26" s="35" t="str">
        <f>Résultat!$E26</f>
        <v>?</v>
      </c>
      <c r="P26" s="33" t="str">
        <f>Résultat!$E26</f>
        <v>?</v>
      </c>
      <c r="Q26" s="34" t="str">
        <f>Résultat!$E26</f>
        <v>?</v>
      </c>
      <c r="R26" s="33" t="str">
        <f>Résultat!$E26</f>
        <v>?</v>
      </c>
      <c r="S26" s="34" t="str">
        <f>Résultat!$E26</f>
        <v>?</v>
      </c>
      <c r="T26" s="33" t="str">
        <f>Résultat!$E26</f>
        <v>?</v>
      </c>
      <c r="U26" s="185" t="str">
        <f>Résultat!$E26</f>
        <v>?</v>
      </c>
      <c r="V26" s="186" t="str">
        <f>Résultat!$E26</f>
        <v>?</v>
      </c>
      <c r="W26" s="9"/>
      <c r="Y26" s="29"/>
      <c r="Z26" s="30"/>
    </row>
    <row r="27" spans="1:26" ht="15.95" customHeight="1">
      <c r="A27" s="124"/>
      <c r="B27" s="48"/>
      <c r="C27" s="263" t="str">
        <f>'Grille d''évaluation'!A67</f>
        <v xml:space="preserve">Investissements: nouveaux  </v>
      </c>
      <c r="D27" s="264"/>
      <c r="E27" s="31" t="str">
        <f>'Grille d''évaluation'!I67</f>
        <v>?</v>
      </c>
      <c r="F27" s="32" t="str">
        <f>Résultat!$E27</f>
        <v>?</v>
      </c>
      <c r="G27" s="33" t="str">
        <f>Résultat!$E27</f>
        <v>?</v>
      </c>
      <c r="H27" s="34" t="str">
        <f>Résultat!$E27</f>
        <v>?</v>
      </c>
      <c r="I27" s="34" t="str">
        <f>Résultat!$E27</f>
        <v>?</v>
      </c>
      <c r="J27" s="32" t="str">
        <f>Résultat!$E27</f>
        <v>?</v>
      </c>
      <c r="K27" s="33" t="str">
        <f>Résultat!$E27</f>
        <v>?</v>
      </c>
      <c r="L27" s="34" t="str">
        <f>Résultat!$E27</f>
        <v>?</v>
      </c>
      <c r="M27" s="34" t="str">
        <f>Résultat!$E27</f>
        <v>?</v>
      </c>
      <c r="N27" s="34" t="str">
        <f>Résultat!$E27</f>
        <v>?</v>
      </c>
      <c r="O27" s="35" t="str">
        <f>Résultat!$E27</f>
        <v>?</v>
      </c>
      <c r="P27" s="33" t="str">
        <f>Résultat!$E27</f>
        <v>?</v>
      </c>
      <c r="Q27" s="34" t="str">
        <f>Résultat!$E27</f>
        <v>?</v>
      </c>
      <c r="R27" s="33" t="str">
        <f>Résultat!$E27</f>
        <v>?</v>
      </c>
      <c r="S27" s="34" t="str">
        <f>Résultat!$E27</f>
        <v>?</v>
      </c>
      <c r="T27" s="33" t="str">
        <f>Résultat!$E27</f>
        <v>?</v>
      </c>
      <c r="U27" s="185" t="str">
        <f>Résultat!$E27</f>
        <v>?</v>
      </c>
      <c r="V27" s="186" t="str">
        <f>Résultat!$E27</f>
        <v>?</v>
      </c>
      <c r="W27" s="9"/>
      <c r="Y27" s="29"/>
      <c r="Z27" s="29"/>
    </row>
    <row r="28" spans="1:26" ht="15.95" customHeight="1">
      <c r="A28" s="124"/>
      <c r="B28" s="48"/>
      <c r="C28" s="263" t="str">
        <f>'Grille d''évaluation'!A69</f>
        <v xml:space="preserve">Investissements: maintien du patrimoine </v>
      </c>
      <c r="D28" s="264"/>
      <c r="E28" s="31" t="str">
        <f>'Grille d''évaluation'!I69</f>
        <v>?</v>
      </c>
      <c r="F28" s="32" t="str">
        <f>Résultat!$E28</f>
        <v>?</v>
      </c>
      <c r="G28" s="33" t="str">
        <f>Résultat!$E28</f>
        <v>?</v>
      </c>
      <c r="H28" s="34" t="str">
        <f>Résultat!$E28</f>
        <v>?</v>
      </c>
      <c r="I28" s="34" t="str">
        <f>Résultat!$E28</f>
        <v>?</v>
      </c>
      <c r="J28" s="32" t="str">
        <f>Résultat!$E28</f>
        <v>?</v>
      </c>
      <c r="K28" s="33" t="str">
        <f>Résultat!$E28</f>
        <v>?</v>
      </c>
      <c r="L28" s="34" t="str">
        <f>Résultat!$E28</f>
        <v>?</v>
      </c>
      <c r="M28" s="34" t="str">
        <f>Résultat!$E28</f>
        <v>?</v>
      </c>
      <c r="N28" s="34" t="str">
        <f>Résultat!$E28</f>
        <v>?</v>
      </c>
      <c r="O28" s="35" t="str">
        <f>Résultat!$E28</f>
        <v>?</v>
      </c>
      <c r="P28" s="33" t="str">
        <f>Résultat!$E28</f>
        <v>?</v>
      </c>
      <c r="Q28" s="34" t="str">
        <f>Résultat!$E28</f>
        <v>?</v>
      </c>
      <c r="R28" s="33" t="str">
        <f>Résultat!$E28</f>
        <v>?</v>
      </c>
      <c r="S28" s="34" t="str">
        <f>Résultat!$E28</f>
        <v>?</v>
      </c>
      <c r="T28" s="33" t="str">
        <f>Résultat!$E28</f>
        <v>?</v>
      </c>
      <c r="U28" s="185" t="str">
        <f>Résultat!$E28</f>
        <v>?</v>
      </c>
      <c r="V28" s="186" t="str">
        <f>Résultat!$E28</f>
        <v>?</v>
      </c>
      <c r="W28" s="9"/>
      <c r="Y28" s="29"/>
      <c r="Z28" s="29"/>
    </row>
    <row r="29" spans="1:26" ht="15.95" customHeight="1">
      <c r="A29" s="124"/>
      <c r="B29" s="48"/>
      <c r="C29" s="263" t="str">
        <f>'Grille d''évaluation'!A71</f>
        <v xml:space="preserve">Promotion économique </v>
      </c>
      <c r="D29" s="264"/>
      <c r="E29" s="31" t="str">
        <f>'Grille d''évaluation'!I71</f>
        <v>?</v>
      </c>
      <c r="F29" s="32" t="str">
        <f>Résultat!$E29</f>
        <v>?</v>
      </c>
      <c r="G29" s="33" t="str">
        <f>Résultat!$E29</f>
        <v>?</v>
      </c>
      <c r="H29" s="34" t="str">
        <f>Résultat!$E29</f>
        <v>?</v>
      </c>
      <c r="I29" s="34" t="str">
        <f>Résultat!$E29</f>
        <v>?</v>
      </c>
      <c r="J29" s="32" t="str">
        <f>Résultat!$E29</f>
        <v>?</v>
      </c>
      <c r="K29" s="33" t="str">
        <f>Résultat!$E29</f>
        <v>?</v>
      </c>
      <c r="L29" s="34" t="str">
        <f>Résultat!$E29</f>
        <v>?</v>
      </c>
      <c r="M29" s="34" t="str">
        <f>Résultat!$E29</f>
        <v>?</v>
      </c>
      <c r="N29" s="34" t="str">
        <f>Résultat!$E29</f>
        <v>?</v>
      </c>
      <c r="O29" s="35" t="str">
        <f>Résultat!$E29</f>
        <v>?</v>
      </c>
      <c r="P29" s="33" t="str">
        <f>Résultat!$E29</f>
        <v>?</v>
      </c>
      <c r="Q29" s="34" t="str">
        <f>Résultat!$E29</f>
        <v>?</v>
      </c>
      <c r="R29" s="33" t="str">
        <f>Résultat!$E29</f>
        <v>?</v>
      </c>
      <c r="S29" s="34" t="str">
        <f>Résultat!$E29</f>
        <v>?</v>
      </c>
      <c r="T29" s="33" t="str">
        <f>Résultat!$E29</f>
        <v>?</v>
      </c>
      <c r="U29" s="185" t="str">
        <f>Résultat!$E29</f>
        <v>?</v>
      </c>
      <c r="V29" s="186" t="str">
        <f>Résultat!$E29</f>
        <v>?</v>
      </c>
      <c r="W29" s="9"/>
      <c r="Y29" s="29"/>
      <c r="Z29" s="29"/>
    </row>
    <row r="30" spans="1:26" ht="15.95" customHeight="1">
      <c r="A30" s="124"/>
      <c r="B30" s="48"/>
      <c r="C30" s="263" t="str">
        <f>'Grille d''évaluation'!A74</f>
        <v>Vérité des coûts</v>
      </c>
      <c r="D30" s="264"/>
      <c r="E30" s="31" t="str">
        <f>'Grille d''évaluation'!I74</f>
        <v>?</v>
      </c>
      <c r="F30" s="32" t="str">
        <f>Résultat!$E30</f>
        <v>?</v>
      </c>
      <c r="G30" s="33" t="str">
        <f>Résultat!$E30</f>
        <v>?</v>
      </c>
      <c r="H30" s="34" t="str">
        <f>Résultat!$E30</f>
        <v>?</v>
      </c>
      <c r="I30" s="34" t="str">
        <f>Résultat!$E30</f>
        <v>?</v>
      </c>
      <c r="J30" s="32" t="str">
        <f>Résultat!$E30</f>
        <v>?</v>
      </c>
      <c r="K30" s="33" t="str">
        <f>Résultat!$E30</f>
        <v>?</v>
      </c>
      <c r="L30" s="34" t="str">
        <f>Résultat!$E30</f>
        <v>?</v>
      </c>
      <c r="M30" s="34" t="str">
        <f>Résultat!$E30</f>
        <v>?</v>
      </c>
      <c r="N30" s="34" t="str">
        <f>Résultat!$E30</f>
        <v>?</v>
      </c>
      <c r="O30" s="35" t="str">
        <f>Résultat!$E30</f>
        <v>?</v>
      </c>
      <c r="P30" s="33" t="str">
        <f>Résultat!$E30</f>
        <v>?</v>
      </c>
      <c r="Q30" s="34" t="str">
        <f>Résultat!$E30</f>
        <v>?</v>
      </c>
      <c r="R30" s="33" t="str">
        <f>Résultat!$E30</f>
        <v>?</v>
      </c>
      <c r="S30" s="34" t="str">
        <f>Résultat!$E30</f>
        <v>?</v>
      </c>
      <c r="T30" s="33" t="str">
        <f>Résultat!$E30</f>
        <v>?</v>
      </c>
      <c r="U30" s="185" t="str">
        <f>Résultat!$E30</f>
        <v>?</v>
      </c>
      <c r="V30" s="186" t="str">
        <f>Résultat!$E30</f>
        <v>?</v>
      </c>
      <c r="W30" s="9"/>
    </row>
    <row r="31" spans="1:26" ht="15.95" customHeight="1">
      <c r="A31" s="124"/>
      <c r="B31" s="48"/>
      <c r="C31" s="263" t="str">
        <f>'Grille d''évaluation'!A77</f>
        <v>Efficacité des ressources</v>
      </c>
      <c r="D31" s="264"/>
      <c r="E31" s="31" t="str">
        <f>'Grille d''évaluation'!I77</f>
        <v>?</v>
      </c>
      <c r="F31" s="32" t="str">
        <f>Résultat!$E31</f>
        <v>?</v>
      </c>
      <c r="G31" s="33" t="str">
        <f>Résultat!$E31</f>
        <v>?</v>
      </c>
      <c r="H31" s="34" t="str">
        <f>Résultat!$E31</f>
        <v>?</v>
      </c>
      <c r="I31" s="34" t="str">
        <f>Résultat!$E31</f>
        <v>?</v>
      </c>
      <c r="J31" s="32" t="str">
        <f>Résultat!$E31</f>
        <v>?</v>
      </c>
      <c r="K31" s="33" t="str">
        <f>Résultat!$E31</f>
        <v>?</v>
      </c>
      <c r="L31" s="34" t="str">
        <f>Résultat!$E31</f>
        <v>?</v>
      </c>
      <c r="M31" s="34" t="str">
        <f>Résultat!$E31</f>
        <v>?</v>
      </c>
      <c r="N31" s="34" t="str">
        <f>Résultat!$E31</f>
        <v>?</v>
      </c>
      <c r="O31" s="35" t="str">
        <f>Résultat!$E31</f>
        <v>?</v>
      </c>
      <c r="P31" s="33" t="str">
        <f>Résultat!$E31</f>
        <v>?</v>
      </c>
      <c r="Q31" s="34" t="str">
        <f>Résultat!$E31</f>
        <v>?</v>
      </c>
      <c r="R31" s="33" t="str">
        <f>Résultat!$E31</f>
        <v>?</v>
      </c>
      <c r="S31" s="34" t="str">
        <f>Résultat!$E31</f>
        <v>?</v>
      </c>
      <c r="T31" s="33" t="str">
        <f>Résultat!$E31</f>
        <v>?</v>
      </c>
      <c r="U31" s="185" t="str">
        <f>Résultat!$E31</f>
        <v>?</v>
      </c>
      <c r="V31" s="186" t="str">
        <f>Résultat!$E31</f>
        <v>?</v>
      </c>
      <c r="W31" s="9"/>
    </row>
    <row r="32" spans="1:26" ht="15.95" customHeight="1">
      <c r="A32" s="124"/>
      <c r="B32" s="48"/>
      <c r="C32" s="263" t="str">
        <f>'Grille d''évaluation'!A82</f>
        <v>Structure économique</v>
      </c>
      <c r="D32" s="264"/>
      <c r="E32" s="31" t="str">
        <f>'Grille d''évaluation'!I82</f>
        <v>?</v>
      </c>
      <c r="F32" s="32" t="str">
        <f>Résultat!$E32</f>
        <v>?</v>
      </c>
      <c r="G32" s="33" t="str">
        <f>Résultat!$E32</f>
        <v>?</v>
      </c>
      <c r="H32" s="34" t="str">
        <f>Résultat!$E32</f>
        <v>?</v>
      </c>
      <c r="I32" s="34" t="str">
        <f>Résultat!$E32</f>
        <v>?</v>
      </c>
      <c r="J32" s="32" t="str">
        <f>Résultat!$E32</f>
        <v>?</v>
      </c>
      <c r="K32" s="33" t="str">
        <f>Résultat!$E32</f>
        <v>?</v>
      </c>
      <c r="L32" s="34" t="str">
        <f>Résultat!$E32</f>
        <v>?</v>
      </c>
      <c r="M32" s="34" t="str">
        <f>Résultat!$E32</f>
        <v>?</v>
      </c>
      <c r="N32" s="34" t="str">
        <f>Résultat!$E32</f>
        <v>?</v>
      </c>
      <c r="O32" s="35" t="str">
        <f>Résultat!$E32</f>
        <v>?</v>
      </c>
      <c r="P32" s="33" t="str">
        <f>Résultat!$E32</f>
        <v>?</v>
      </c>
      <c r="Q32" s="34" t="str">
        <f>Résultat!$E32</f>
        <v>?</v>
      </c>
      <c r="R32" s="33" t="str">
        <f>Résultat!$E32</f>
        <v>?</v>
      </c>
      <c r="S32" s="34" t="str">
        <f>Résultat!$E32</f>
        <v>?</v>
      </c>
      <c r="T32" s="33" t="str">
        <f>Résultat!$E32</f>
        <v>?</v>
      </c>
      <c r="U32" s="185" t="str">
        <f>Résultat!$E32</f>
        <v>?</v>
      </c>
      <c r="V32" s="186" t="str">
        <f>Résultat!$E32</f>
        <v>?</v>
      </c>
      <c r="W32" s="36"/>
      <c r="X32" s="30"/>
    </row>
    <row r="33" spans="1:23" ht="15.95" customHeight="1">
      <c r="A33" s="124"/>
      <c r="B33" s="48"/>
      <c r="C33" s="263" t="str">
        <f>'Grille d''évaluation'!A86</f>
        <v>Charge fiscale</v>
      </c>
      <c r="D33" s="264"/>
      <c r="E33" s="31" t="str">
        <f>'Grille d''évaluation'!I86</f>
        <v>?</v>
      </c>
      <c r="F33" s="32" t="str">
        <f>Résultat!$E33</f>
        <v>?</v>
      </c>
      <c r="G33" s="33" t="str">
        <f>Résultat!$E33</f>
        <v>?</v>
      </c>
      <c r="H33" s="34" t="str">
        <f>Résultat!$E33</f>
        <v>?</v>
      </c>
      <c r="I33" s="34" t="str">
        <f>Résultat!$E33</f>
        <v>?</v>
      </c>
      <c r="J33" s="32" t="str">
        <f>Résultat!$E33</f>
        <v>?</v>
      </c>
      <c r="K33" s="33" t="str">
        <f>Résultat!$E33</f>
        <v>?</v>
      </c>
      <c r="L33" s="34" t="str">
        <f>Résultat!$E33</f>
        <v>?</v>
      </c>
      <c r="M33" s="34" t="str">
        <f>Résultat!$E33</f>
        <v>?</v>
      </c>
      <c r="N33" s="34" t="str">
        <f>Résultat!$E33</f>
        <v>?</v>
      </c>
      <c r="O33" s="35" t="str">
        <f>Résultat!$E33</f>
        <v>?</v>
      </c>
      <c r="P33" s="33" t="str">
        <f>Résultat!$E33</f>
        <v>?</v>
      </c>
      <c r="Q33" s="34" t="str">
        <f>Résultat!$E33</f>
        <v>?</v>
      </c>
      <c r="R33" s="33" t="str">
        <f>Résultat!$E33</f>
        <v>?</v>
      </c>
      <c r="S33" s="34" t="str">
        <f>Résultat!$E33</f>
        <v>?</v>
      </c>
      <c r="T33" s="33" t="str">
        <f>Résultat!$E33</f>
        <v>?</v>
      </c>
      <c r="U33" s="185" t="str">
        <f>Résultat!$E33</f>
        <v>?</v>
      </c>
      <c r="V33" s="186" t="str">
        <f>Résultat!$E33</f>
        <v>?</v>
      </c>
      <c r="W33" s="9"/>
    </row>
    <row r="34" spans="1:23" ht="15.95" customHeight="1">
      <c r="A34" s="124"/>
      <c r="B34" s="48"/>
      <c r="C34" s="263" t="str">
        <f>'Grille d''évaluation'!A89</f>
        <v>Finances publiques</v>
      </c>
      <c r="D34" s="264"/>
      <c r="E34" s="31" t="str">
        <f>'Grille d''évaluation'!I89</f>
        <v>?</v>
      </c>
      <c r="F34" s="32" t="str">
        <f>Résultat!$E34</f>
        <v>?</v>
      </c>
      <c r="G34" s="33" t="str">
        <f>Résultat!$E34</f>
        <v>?</v>
      </c>
      <c r="H34" s="34" t="str">
        <f>Résultat!$E34</f>
        <v>?</v>
      </c>
      <c r="I34" s="34" t="str">
        <f>Résultat!$E34</f>
        <v>?</v>
      </c>
      <c r="J34" s="32" t="str">
        <f>Résultat!$E34</f>
        <v>?</v>
      </c>
      <c r="K34" s="33" t="str">
        <f>Résultat!$E34</f>
        <v>?</v>
      </c>
      <c r="L34" s="34" t="str">
        <f>Résultat!$E34</f>
        <v>?</v>
      </c>
      <c r="M34" s="34" t="str">
        <f>Résultat!$E34</f>
        <v>?</v>
      </c>
      <c r="N34" s="34" t="str">
        <f>Résultat!$E34</f>
        <v>?</v>
      </c>
      <c r="O34" s="35" t="str">
        <f>Résultat!$E34</f>
        <v>?</v>
      </c>
      <c r="P34" s="33" t="str">
        <f>Résultat!$E34</f>
        <v>?</v>
      </c>
      <c r="Q34" s="34" t="str">
        <f>Résultat!$E34</f>
        <v>?</v>
      </c>
      <c r="R34" s="33" t="str">
        <f>Résultat!$E34</f>
        <v>?</v>
      </c>
      <c r="S34" s="34" t="str">
        <f>Résultat!$E34</f>
        <v>?</v>
      </c>
      <c r="T34" s="33" t="str">
        <f>Résultat!$E34</f>
        <v>?</v>
      </c>
      <c r="U34" s="185" t="str">
        <f>Résultat!$E34</f>
        <v>?</v>
      </c>
      <c r="V34" s="186" t="str">
        <f>Résultat!$E34</f>
        <v>?</v>
      </c>
      <c r="W34" s="9"/>
    </row>
    <row r="35" spans="1:23" ht="15.95" customHeight="1">
      <c r="A35" s="124"/>
      <c r="B35" s="48"/>
      <c r="C35" s="263" t="str">
        <f>'Grille d''évaluation'!A94</f>
        <v>Know-how</v>
      </c>
      <c r="D35" s="264"/>
      <c r="E35" s="31" t="str">
        <f>'Grille d''évaluation'!I94</f>
        <v>?</v>
      </c>
      <c r="F35" s="32" t="str">
        <f>Résultat!$E35</f>
        <v>?</v>
      </c>
      <c r="G35" s="33" t="str">
        <f>Résultat!$E35</f>
        <v>?</v>
      </c>
      <c r="H35" s="34" t="str">
        <f>Résultat!$E35</f>
        <v>?</v>
      </c>
      <c r="I35" s="34" t="str">
        <f>Résultat!$E35</f>
        <v>?</v>
      </c>
      <c r="J35" s="32" t="str">
        <f>Résultat!$E35</f>
        <v>?</v>
      </c>
      <c r="K35" s="33" t="str">
        <f>Résultat!$E35</f>
        <v>?</v>
      </c>
      <c r="L35" s="34" t="str">
        <f>Résultat!$E35</f>
        <v>?</v>
      </c>
      <c r="M35" s="34" t="str">
        <f>Résultat!$E35</f>
        <v>?</v>
      </c>
      <c r="N35" s="34" t="str">
        <f>Résultat!$E35</f>
        <v>?</v>
      </c>
      <c r="O35" s="35" t="str">
        <f>Résultat!$E35</f>
        <v>?</v>
      </c>
      <c r="P35" s="33" t="str">
        <f>Résultat!$E35</f>
        <v>?</v>
      </c>
      <c r="Q35" s="34" t="str">
        <f>Résultat!$E35</f>
        <v>?</v>
      </c>
      <c r="R35" s="33" t="str">
        <f>Résultat!$E35</f>
        <v>?</v>
      </c>
      <c r="S35" s="34" t="str">
        <f>Résultat!$E35</f>
        <v>?</v>
      </c>
      <c r="T35" s="33" t="str">
        <f>Résultat!$E35</f>
        <v>?</v>
      </c>
      <c r="U35" s="185" t="str">
        <f>Résultat!$E35</f>
        <v>?</v>
      </c>
      <c r="V35" s="186" t="str">
        <f>Résultat!$E35</f>
        <v>?</v>
      </c>
      <c r="W35" s="9"/>
    </row>
    <row r="36" spans="1:23" ht="15.95" customHeight="1">
      <c r="A36" s="125"/>
      <c r="B36" s="49"/>
      <c r="C36" s="263" t="str">
        <f>'Grille d''évaluation'!A98</f>
        <v>Innovations</v>
      </c>
      <c r="D36" s="264"/>
      <c r="E36" s="31" t="str">
        <f>'Grille d''évaluation'!I98</f>
        <v>?</v>
      </c>
      <c r="F36" s="32" t="str">
        <f>Résultat!$E36</f>
        <v>?</v>
      </c>
      <c r="G36" s="33" t="str">
        <f>Résultat!$E36</f>
        <v>?</v>
      </c>
      <c r="H36" s="34" t="str">
        <f>Résultat!$E36</f>
        <v>?</v>
      </c>
      <c r="I36" s="34" t="str">
        <f>Résultat!$E36</f>
        <v>?</v>
      </c>
      <c r="J36" s="32" t="str">
        <f>Résultat!$E36</f>
        <v>?</v>
      </c>
      <c r="K36" s="33" t="str">
        <f>Résultat!$E36</f>
        <v>?</v>
      </c>
      <c r="L36" s="34" t="str">
        <f>Résultat!$E36</f>
        <v>?</v>
      </c>
      <c r="M36" s="34" t="str">
        <f>Résultat!$E36</f>
        <v>?</v>
      </c>
      <c r="N36" s="34" t="str">
        <f>Résultat!$E36</f>
        <v>?</v>
      </c>
      <c r="O36" s="35" t="str">
        <f>Résultat!$E36</f>
        <v>?</v>
      </c>
      <c r="P36" s="33" t="str">
        <f>Résultat!$E36</f>
        <v>?</v>
      </c>
      <c r="Q36" s="34" t="str">
        <f>Résultat!$E36</f>
        <v>?</v>
      </c>
      <c r="R36" s="33" t="str">
        <f>Résultat!$E36</f>
        <v>?</v>
      </c>
      <c r="S36" s="34" t="str">
        <f>Résultat!$E36</f>
        <v>?</v>
      </c>
      <c r="T36" s="33" t="str">
        <f>Résultat!$E36</f>
        <v>?</v>
      </c>
      <c r="U36" s="185" t="str">
        <f>Résultat!$E36</f>
        <v>?</v>
      </c>
      <c r="V36" s="186" t="str">
        <f>Résultat!$E36</f>
        <v>?</v>
      </c>
      <c r="W36" s="9"/>
    </row>
    <row r="37" spans="1:23" ht="2.25" customHeight="1">
      <c r="A37" s="126"/>
      <c r="B37" s="37"/>
      <c r="C37" s="37"/>
      <c r="D37" s="44"/>
      <c r="E37" s="158"/>
      <c r="F37" s="210">
        <f>Résultat!$E37</f>
        <v>0</v>
      </c>
      <c r="G37" s="210">
        <f>Résultat!$E37</f>
        <v>0</v>
      </c>
      <c r="H37" s="210">
        <f>Résultat!$E37</f>
        <v>0</v>
      </c>
      <c r="I37" s="210">
        <f>Résultat!$E37</f>
        <v>0</v>
      </c>
      <c r="J37" s="210">
        <f>Résultat!$E37</f>
        <v>0</v>
      </c>
      <c r="K37" s="210">
        <f>Résultat!$E37</f>
        <v>0</v>
      </c>
      <c r="L37" s="210">
        <f>Résultat!$E37</f>
        <v>0</v>
      </c>
      <c r="M37" s="210">
        <f>Résultat!$E37</f>
        <v>0</v>
      </c>
      <c r="N37" s="210"/>
      <c r="O37" s="210">
        <f>Résultat!$E37</f>
        <v>0</v>
      </c>
      <c r="P37" s="210">
        <f>Résultat!$E37</f>
        <v>0</v>
      </c>
      <c r="Q37" s="210">
        <f>Résultat!$E37</f>
        <v>0</v>
      </c>
      <c r="R37" s="210">
        <f>Résultat!$E37</f>
        <v>0</v>
      </c>
      <c r="S37" s="210">
        <f>Résultat!$E37</f>
        <v>0</v>
      </c>
      <c r="T37" s="210">
        <f>Résultat!$E37</f>
        <v>0</v>
      </c>
      <c r="U37" s="211">
        <f>Résultat!$E37</f>
        <v>0</v>
      </c>
      <c r="V37" s="212">
        <f>Résultat!$E37</f>
        <v>0</v>
      </c>
      <c r="W37" s="9"/>
    </row>
    <row r="38" spans="1:23" ht="15.95" customHeight="1">
      <c r="A38" s="127" t="str">
        <f>'Grille d''évaluation'!A101</f>
        <v>SOCIÉTÉ</v>
      </c>
      <c r="B38" s="235" t="str">
        <f>IF(C76=17,AVERAGE(E38:E54),"?")</f>
        <v>?</v>
      </c>
      <c r="C38" s="259" t="str">
        <f>'Grille d''évaluation'!A102</f>
        <v>Qualité du paysage</v>
      </c>
      <c r="D38" s="260"/>
      <c r="E38" s="169" t="str">
        <f>'Grille d''évaluation'!I102</f>
        <v>?</v>
      </c>
      <c r="F38" s="24" t="str">
        <f>Résultat!$E38</f>
        <v>?</v>
      </c>
      <c r="G38" s="25" t="str">
        <f>Résultat!$E38</f>
        <v>?</v>
      </c>
      <c r="H38" s="26" t="str">
        <f>Résultat!$E38</f>
        <v>?</v>
      </c>
      <c r="I38" s="26" t="str">
        <f>Résultat!$E38</f>
        <v>?</v>
      </c>
      <c r="J38" s="24" t="str">
        <f>Résultat!$E38</f>
        <v>?</v>
      </c>
      <c r="K38" s="25" t="str">
        <f>Résultat!$E38</f>
        <v>?</v>
      </c>
      <c r="L38" s="26" t="str">
        <f>Résultat!$E38</f>
        <v>?</v>
      </c>
      <c r="M38" s="26" t="str">
        <f>Résultat!$E38</f>
        <v>?</v>
      </c>
      <c r="N38" s="26" t="str">
        <f>Résultat!$E38</f>
        <v>?</v>
      </c>
      <c r="O38" s="27" t="str">
        <f>Résultat!$E38</f>
        <v>?</v>
      </c>
      <c r="P38" s="25" t="str">
        <f>Résultat!$E38</f>
        <v>?</v>
      </c>
      <c r="Q38" s="26" t="str">
        <f>Résultat!$E38</f>
        <v>?</v>
      </c>
      <c r="R38" s="25" t="str">
        <f>Résultat!$E38</f>
        <v>?</v>
      </c>
      <c r="S38" s="26" t="str">
        <f>Résultat!$E38</f>
        <v>?</v>
      </c>
      <c r="T38" s="25" t="str">
        <f>Résultat!$E38</f>
        <v>?</v>
      </c>
      <c r="U38" s="183" t="str">
        <f>Résultat!$E38</f>
        <v>?</v>
      </c>
      <c r="V38" s="184" t="str">
        <f>Résultat!$E38</f>
        <v>?</v>
      </c>
      <c r="W38" s="9"/>
    </row>
    <row r="39" spans="1:23" ht="15.95" customHeight="1">
      <c r="A39" s="50"/>
      <c r="C39" s="259" t="str">
        <f>'Grille d''évaluation'!A105</f>
        <v>Qualité du logement</v>
      </c>
      <c r="D39" s="260"/>
      <c r="E39" s="169" t="str">
        <f>'Grille d''évaluation'!I105</f>
        <v>?</v>
      </c>
      <c r="F39" s="24" t="str">
        <f>Résultat!$E39</f>
        <v>?</v>
      </c>
      <c r="G39" s="25" t="str">
        <f>Résultat!$E39</f>
        <v>?</v>
      </c>
      <c r="H39" s="26" t="str">
        <f>Résultat!$E39</f>
        <v>?</v>
      </c>
      <c r="I39" s="26" t="str">
        <f>Résultat!$E39</f>
        <v>?</v>
      </c>
      <c r="J39" s="24" t="str">
        <f>Résultat!$E39</f>
        <v>?</v>
      </c>
      <c r="K39" s="25" t="str">
        <f>Résultat!$E39</f>
        <v>?</v>
      </c>
      <c r="L39" s="26" t="str">
        <f>Résultat!$E39</f>
        <v>?</v>
      </c>
      <c r="M39" s="26" t="str">
        <f>Résultat!$E39</f>
        <v>?</v>
      </c>
      <c r="N39" s="26" t="str">
        <f>Résultat!$E39</f>
        <v>?</v>
      </c>
      <c r="O39" s="27" t="str">
        <f>Résultat!$E39</f>
        <v>?</v>
      </c>
      <c r="P39" s="25" t="str">
        <f>Résultat!$E39</f>
        <v>?</v>
      </c>
      <c r="Q39" s="26" t="str">
        <f>Résultat!$E39</f>
        <v>?</v>
      </c>
      <c r="R39" s="25" t="str">
        <f>Résultat!$E39</f>
        <v>?</v>
      </c>
      <c r="S39" s="26" t="str">
        <f>Résultat!$E39</f>
        <v>?</v>
      </c>
      <c r="T39" s="25" t="str">
        <f>Résultat!$E39</f>
        <v>?</v>
      </c>
      <c r="U39" s="183" t="str">
        <f>Résultat!$E39</f>
        <v>?</v>
      </c>
      <c r="V39" s="184" t="str">
        <f>Résultat!$E39</f>
        <v>?</v>
      </c>
      <c r="W39" s="9"/>
    </row>
    <row r="40" spans="1:23" ht="15.95" customHeight="1">
      <c r="A40" s="50"/>
      <c r="B40" s="51"/>
      <c r="C40" s="259" t="str">
        <f>'Grille d''évaluation'!A110</f>
        <v xml:space="preserve">Qualité de l’habitat </v>
      </c>
      <c r="D40" s="260"/>
      <c r="E40" s="169" t="str">
        <f>'Grille d''évaluation'!I110</f>
        <v>?</v>
      </c>
      <c r="F40" s="24" t="str">
        <f>Résultat!$E40</f>
        <v>?</v>
      </c>
      <c r="G40" s="25" t="str">
        <f>Résultat!$E40</f>
        <v>?</v>
      </c>
      <c r="H40" s="26" t="str">
        <f>Résultat!$E40</f>
        <v>?</v>
      </c>
      <c r="I40" s="26" t="str">
        <f>Résultat!$E40</f>
        <v>?</v>
      </c>
      <c r="J40" s="24" t="str">
        <f>Résultat!$E40</f>
        <v>?</v>
      </c>
      <c r="K40" s="25" t="str">
        <f>Résultat!$E40</f>
        <v>?</v>
      </c>
      <c r="L40" s="26" t="str">
        <f>Résultat!$E40</f>
        <v>?</v>
      </c>
      <c r="M40" s="26" t="str">
        <f>Résultat!$E40</f>
        <v>?</v>
      </c>
      <c r="N40" s="26" t="str">
        <f>Résultat!$E40</f>
        <v>?</v>
      </c>
      <c r="O40" s="27" t="str">
        <f>Résultat!$E40</f>
        <v>?</v>
      </c>
      <c r="P40" s="25" t="str">
        <f>Résultat!$E40</f>
        <v>?</v>
      </c>
      <c r="Q40" s="26" t="str">
        <f>Résultat!$E40</f>
        <v>?</v>
      </c>
      <c r="R40" s="25" t="str">
        <f>Résultat!$E40</f>
        <v>?</v>
      </c>
      <c r="S40" s="26" t="str">
        <f>Résultat!$E40</f>
        <v>?</v>
      </c>
      <c r="T40" s="25" t="str">
        <f>Résultat!$E40</f>
        <v>?</v>
      </c>
      <c r="U40" s="183" t="str">
        <f>Résultat!$E40</f>
        <v>?</v>
      </c>
      <c r="V40" s="184" t="str">
        <f>Résultat!$E40</f>
        <v>?</v>
      </c>
      <c r="W40" s="9"/>
    </row>
    <row r="41" spans="1:23" ht="15.95" customHeight="1">
      <c r="A41" s="50"/>
      <c r="B41" s="51"/>
      <c r="C41" s="259" t="str">
        <f>'Grille d''évaluation'!A116</f>
        <v>Offre de biens et services</v>
      </c>
      <c r="D41" s="260"/>
      <c r="E41" s="169" t="str">
        <f>'Grille d''évaluation'!I116</f>
        <v>?</v>
      </c>
      <c r="F41" s="24" t="str">
        <f>Résultat!$E41</f>
        <v>?</v>
      </c>
      <c r="G41" s="25" t="str">
        <f>Résultat!$E41</f>
        <v>?</v>
      </c>
      <c r="H41" s="26" t="str">
        <f>Résultat!$E41</f>
        <v>?</v>
      </c>
      <c r="I41" s="26" t="str">
        <f>Résultat!$E41</f>
        <v>?</v>
      </c>
      <c r="J41" s="24" t="str">
        <f>Résultat!$E41</f>
        <v>?</v>
      </c>
      <c r="K41" s="25" t="str">
        <f>Résultat!$E41</f>
        <v>?</v>
      </c>
      <c r="L41" s="26" t="str">
        <f>Résultat!$E41</f>
        <v>?</v>
      </c>
      <c r="M41" s="26" t="str">
        <f>Résultat!$E41</f>
        <v>?</v>
      </c>
      <c r="N41" s="26" t="str">
        <f>Résultat!$E41</f>
        <v>?</v>
      </c>
      <c r="O41" s="27" t="str">
        <f>Résultat!$E41</f>
        <v>?</v>
      </c>
      <c r="P41" s="25" t="str">
        <f>Résultat!$E41</f>
        <v>?</v>
      </c>
      <c r="Q41" s="26" t="str">
        <f>Résultat!$E41</f>
        <v>?</v>
      </c>
      <c r="R41" s="25" t="str">
        <f>Résultat!$E41</f>
        <v>?</v>
      </c>
      <c r="S41" s="26" t="str">
        <f>Résultat!$E41</f>
        <v>?</v>
      </c>
      <c r="T41" s="25" t="str">
        <f>Résultat!$E41</f>
        <v>?</v>
      </c>
      <c r="U41" s="183" t="str">
        <f>Résultat!$E41</f>
        <v>?</v>
      </c>
      <c r="V41" s="184" t="str">
        <f>Résultat!$E41</f>
        <v>?</v>
      </c>
      <c r="W41" s="9"/>
    </row>
    <row r="42" spans="1:23" ht="15.95" customHeight="1">
      <c r="A42" s="50"/>
      <c r="B42" s="51"/>
      <c r="C42" s="259" t="str">
        <f>'Grille d''évaluation'!A120</f>
        <v>Mobilité</v>
      </c>
      <c r="D42" s="260"/>
      <c r="E42" s="169" t="str">
        <f>'Grille d''évaluation'!I120</f>
        <v>?</v>
      </c>
      <c r="F42" s="24" t="str">
        <f>Résultat!$E42</f>
        <v>?</v>
      </c>
      <c r="G42" s="25" t="str">
        <f>Résultat!$E42</f>
        <v>?</v>
      </c>
      <c r="H42" s="26" t="str">
        <f>Résultat!$E42</f>
        <v>?</v>
      </c>
      <c r="I42" s="26" t="str">
        <f>Résultat!$E42</f>
        <v>?</v>
      </c>
      <c r="J42" s="24" t="str">
        <f>Résultat!$E42</f>
        <v>?</v>
      </c>
      <c r="K42" s="25" t="str">
        <f>Résultat!$E42</f>
        <v>?</v>
      </c>
      <c r="L42" s="26" t="str">
        <f>Résultat!$E42</f>
        <v>?</v>
      </c>
      <c r="M42" s="26" t="str">
        <f>Résultat!$E42</f>
        <v>?</v>
      </c>
      <c r="N42" s="26" t="str">
        <f>Résultat!$E42</f>
        <v>?</v>
      </c>
      <c r="O42" s="27" t="str">
        <f>Résultat!$E42</f>
        <v>?</v>
      </c>
      <c r="P42" s="25" t="str">
        <f>Résultat!$E42</f>
        <v>?</v>
      </c>
      <c r="Q42" s="26" t="str">
        <f>Résultat!$E42</f>
        <v>?</v>
      </c>
      <c r="R42" s="25" t="str">
        <f>Résultat!$E42</f>
        <v>?</v>
      </c>
      <c r="S42" s="26" t="str">
        <f>Résultat!$E42</f>
        <v>?</v>
      </c>
      <c r="T42" s="25" t="str">
        <f>Résultat!$E42</f>
        <v>?</v>
      </c>
      <c r="U42" s="183" t="str">
        <f>Résultat!$E42</f>
        <v>?</v>
      </c>
      <c r="V42" s="184" t="str">
        <f>Résultat!$E42</f>
        <v>?</v>
      </c>
      <c r="W42" s="9"/>
    </row>
    <row r="43" spans="1:23" ht="15.95" customHeight="1">
      <c r="A43" s="50"/>
      <c r="B43" s="51"/>
      <c r="C43" s="259" t="str">
        <f>'Grille d''évaluation'!A125</f>
        <v>Santé</v>
      </c>
      <c r="D43" s="260"/>
      <c r="E43" s="169" t="str">
        <f>'Grille d''évaluation'!I125</f>
        <v>?</v>
      </c>
      <c r="F43" s="24" t="str">
        <f>Résultat!$E43</f>
        <v>?</v>
      </c>
      <c r="G43" s="25" t="str">
        <f>Résultat!$E43</f>
        <v>?</v>
      </c>
      <c r="H43" s="26" t="str">
        <f>Résultat!$E43</f>
        <v>?</v>
      </c>
      <c r="I43" s="26" t="str">
        <f>Résultat!$E43</f>
        <v>?</v>
      </c>
      <c r="J43" s="24" t="str">
        <f>Résultat!$E43</f>
        <v>?</v>
      </c>
      <c r="K43" s="25" t="str">
        <f>Résultat!$E43</f>
        <v>?</v>
      </c>
      <c r="L43" s="26" t="str">
        <f>Résultat!$E43</f>
        <v>?</v>
      </c>
      <c r="M43" s="26" t="str">
        <f>Résultat!$E43</f>
        <v>?</v>
      </c>
      <c r="N43" s="26" t="str">
        <f>Résultat!$E43</f>
        <v>?</v>
      </c>
      <c r="O43" s="27" t="str">
        <f>Résultat!$E43</f>
        <v>?</v>
      </c>
      <c r="P43" s="25" t="str">
        <f>Résultat!$E43</f>
        <v>?</v>
      </c>
      <c r="Q43" s="26" t="str">
        <f>Résultat!$E43</f>
        <v>?</v>
      </c>
      <c r="R43" s="25" t="str">
        <f>Résultat!$E43</f>
        <v>?</v>
      </c>
      <c r="S43" s="26" t="str">
        <f>Résultat!$E43</f>
        <v>?</v>
      </c>
      <c r="T43" s="25" t="str">
        <f>Résultat!$E43</f>
        <v>?</v>
      </c>
      <c r="U43" s="183" t="str">
        <f>Résultat!$E43</f>
        <v>?</v>
      </c>
      <c r="V43" s="184" t="str">
        <f>Résultat!$E43</f>
        <v>?</v>
      </c>
      <c r="W43" s="9"/>
    </row>
    <row r="44" spans="1:23" ht="15.95" customHeight="1">
      <c r="A44" s="50"/>
      <c r="B44" s="51"/>
      <c r="C44" s="259" t="str">
        <f>'Grille d''évaluation'!A131</f>
        <v>Sécurité</v>
      </c>
      <c r="D44" s="260"/>
      <c r="E44" s="169" t="str">
        <f>'Grille d''évaluation'!I131</f>
        <v>?</v>
      </c>
      <c r="F44" s="24" t="str">
        <f>Résultat!$E44</f>
        <v>?</v>
      </c>
      <c r="G44" s="25" t="str">
        <f>Résultat!$E44</f>
        <v>?</v>
      </c>
      <c r="H44" s="26" t="str">
        <f>Résultat!$E44</f>
        <v>?</v>
      </c>
      <c r="I44" s="26" t="str">
        <f>Résultat!$E44</f>
        <v>?</v>
      </c>
      <c r="J44" s="203" t="str">
        <f>Résultat!$E44</f>
        <v>?</v>
      </c>
      <c r="K44" s="25" t="str">
        <f>Résultat!$E44</f>
        <v>?</v>
      </c>
      <c r="L44" s="26" t="str">
        <f>Résultat!$E44</f>
        <v>?</v>
      </c>
      <c r="M44" s="26" t="str">
        <f>Résultat!$E44</f>
        <v>?</v>
      </c>
      <c r="N44" s="26" t="str">
        <f>Résultat!$E44</f>
        <v>?</v>
      </c>
      <c r="O44" s="27" t="str">
        <f>Résultat!$E44</f>
        <v>?</v>
      </c>
      <c r="P44" s="25" t="str">
        <f>Résultat!$E44</f>
        <v>?</v>
      </c>
      <c r="Q44" s="26" t="str">
        <f>Résultat!$E44</f>
        <v>?</v>
      </c>
      <c r="R44" s="25" t="str">
        <f>Résultat!$E44</f>
        <v>?</v>
      </c>
      <c r="S44" s="26" t="str">
        <f>Résultat!$E44</f>
        <v>?</v>
      </c>
      <c r="T44" s="25" t="str">
        <f>Résultat!$E44</f>
        <v>?</v>
      </c>
      <c r="U44" s="183" t="str">
        <f>Résultat!$E44</f>
        <v>?</v>
      </c>
      <c r="V44" s="184" t="str">
        <f>Résultat!$E44</f>
        <v>?</v>
      </c>
      <c r="W44" s="9"/>
    </row>
    <row r="45" spans="1:23" ht="15.95" customHeight="1">
      <c r="A45" s="50"/>
      <c r="B45" s="51"/>
      <c r="C45" s="259" t="str">
        <f>'Grille d''évaluation'!A139</f>
        <v>Participation</v>
      </c>
      <c r="D45" s="260"/>
      <c r="E45" s="169" t="str">
        <f>'Grille d''évaluation'!I139</f>
        <v>?</v>
      </c>
      <c r="F45" s="24" t="str">
        <f>Résultat!$E45</f>
        <v>?</v>
      </c>
      <c r="G45" s="25" t="str">
        <f>Résultat!$E45</f>
        <v>?</v>
      </c>
      <c r="H45" s="26" t="str">
        <f>Résultat!$E45</f>
        <v>?</v>
      </c>
      <c r="I45" s="26" t="str">
        <f>Résultat!$E45</f>
        <v>?</v>
      </c>
      <c r="J45" s="24" t="str">
        <f>Résultat!$E45</f>
        <v>?</v>
      </c>
      <c r="K45" s="25" t="str">
        <f>Résultat!$E45</f>
        <v>?</v>
      </c>
      <c r="L45" s="26" t="str">
        <f>Résultat!$E45</f>
        <v>?</v>
      </c>
      <c r="M45" s="26" t="str">
        <f>Résultat!$E45</f>
        <v>?</v>
      </c>
      <c r="N45" s="26" t="str">
        <f>Résultat!$E45</f>
        <v>?</v>
      </c>
      <c r="O45" s="27" t="str">
        <f>Résultat!$E45</f>
        <v>?</v>
      </c>
      <c r="P45" s="25" t="str">
        <f>Résultat!$E45</f>
        <v>?</v>
      </c>
      <c r="Q45" s="26" t="str">
        <f>Résultat!$E45</f>
        <v>?</v>
      </c>
      <c r="R45" s="25" t="str">
        <f>Résultat!$E45</f>
        <v>?</v>
      </c>
      <c r="S45" s="26" t="str">
        <f>Résultat!$E45</f>
        <v>?</v>
      </c>
      <c r="T45" s="25" t="str">
        <f>Résultat!$E45</f>
        <v>?</v>
      </c>
      <c r="U45" s="183" t="str">
        <f>Résultat!$E45</f>
        <v>?</v>
      </c>
      <c r="V45" s="184" t="str">
        <f>Résultat!$E45</f>
        <v>?</v>
      </c>
      <c r="W45" s="9"/>
    </row>
    <row r="46" spans="1:23" ht="15.95" customHeight="1">
      <c r="A46" s="50"/>
      <c r="B46" s="51"/>
      <c r="C46" s="259" t="str">
        <f>'Grille d''évaluation'!A143</f>
        <v>Intégration</v>
      </c>
      <c r="D46" s="260"/>
      <c r="E46" s="169" t="str">
        <f>'Grille d''évaluation'!I143</f>
        <v>?</v>
      </c>
      <c r="F46" s="24" t="str">
        <f>Résultat!$E46</f>
        <v>?</v>
      </c>
      <c r="G46" s="25" t="str">
        <f>Résultat!$E46</f>
        <v>?</v>
      </c>
      <c r="H46" s="26" t="str">
        <f>Résultat!$E46</f>
        <v>?</v>
      </c>
      <c r="I46" s="26" t="str">
        <f>Résultat!$E46</f>
        <v>?</v>
      </c>
      <c r="J46" s="24" t="str">
        <f>Résultat!$E46</f>
        <v>?</v>
      </c>
      <c r="K46" s="25" t="str">
        <f>Résultat!$E46</f>
        <v>?</v>
      </c>
      <c r="L46" s="26" t="str">
        <f>Résultat!$E46</f>
        <v>?</v>
      </c>
      <c r="M46" s="26" t="str">
        <f>Résultat!$E46</f>
        <v>?</v>
      </c>
      <c r="N46" s="26" t="str">
        <f>Résultat!$E46</f>
        <v>?</v>
      </c>
      <c r="O46" s="27" t="str">
        <f>Résultat!$E46</f>
        <v>?</v>
      </c>
      <c r="P46" s="25" t="str">
        <f>Résultat!$E46</f>
        <v>?</v>
      </c>
      <c r="Q46" s="26" t="str">
        <f>Résultat!$E46</f>
        <v>?</v>
      </c>
      <c r="R46" s="25" t="str">
        <f>Résultat!$E46</f>
        <v>?</v>
      </c>
      <c r="S46" s="26" t="str">
        <f>Résultat!$E46</f>
        <v>?</v>
      </c>
      <c r="T46" s="25" t="str">
        <f>Résultat!$E46</f>
        <v>?</v>
      </c>
      <c r="U46" s="183" t="str">
        <f>Résultat!$E46</f>
        <v>?</v>
      </c>
      <c r="V46" s="184" t="str">
        <f>Résultat!$E46</f>
        <v>?</v>
      </c>
      <c r="W46" s="9"/>
    </row>
    <row r="47" spans="1:23" ht="15.95" customHeight="1">
      <c r="A47" s="50"/>
      <c r="B47" s="51"/>
      <c r="C47" s="259" t="str">
        <f>'Grille d''évaluation'!A149</f>
        <v>Communauté</v>
      </c>
      <c r="D47" s="260"/>
      <c r="E47" s="169" t="str">
        <f>'Grille d''évaluation'!I149</f>
        <v>?</v>
      </c>
      <c r="F47" s="24" t="str">
        <f>Résultat!$E47</f>
        <v>?</v>
      </c>
      <c r="G47" s="25" t="str">
        <f>Résultat!$E47</f>
        <v>?</v>
      </c>
      <c r="H47" s="26" t="str">
        <f>Résultat!$E47</f>
        <v>?</v>
      </c>
      <c r="I47" s="26" t="str">
        <f>Résultat!$E47</f>
        <v>?</v>
      </c>
      <c r="J47" s="24" t="str">
        <f>Résultat!$E47</f>
        <v>?</v>
      </c>
      <c r="K47" s="25" t="str">
        <f>Résultat!$E47</f>
        <v>?</v>
      </c>
      <c r="L47" s="26" t="str">
        <f>Résultat!$E47</f>
        <v>?</v>
      </c>
      <c r="M47" s="26" t="str">
        <f>Résultat!$E47</f>
        <v>?</v>
      </c>
      <c r="N47" s="26" t="str">
        <f>Résultat!$E47</f>
        <v>?</v>
      </c>
      <c r="O47" s="27" t="str">
        <f>Résultat!$E47</f>
        <v>?</v>
      </c>
      <c r="P47" s="25" t="str">
        <f>Résultat!$E47</f>
        <v>?</v>
      </c>
      <c r="Q47" s="26" t="str">
        <f>Résultat!$E47</f>
        <v>?</v>
      </c>
      <c r="R47" s="25" t="str">
        <f>Résultat!$E47</f>
        <v>?</v>
      </c>
      <c r="S47" s="26" t="str">
        <f>Résultat!$E47</f>
        <v>?</v>
      </c>
      <c r="T47" s="25" t="str">
        <f>Résultat!$E47</f>
        <v>?</v>
      </c>
      <c r="U47" s="183" t="str">
        <f>Résultat!$E47</f>
        <v>?</v>
      </c>
      <c r="V47" s="184" t="str">
        <f>Résultat!$E47</f>
        <v>?</v>
      </c>
      <c r="W47" s="9"/>
    </row>
    <row r="48" spans="1:23" ht="15.95" customHeight="1">
      <c r="A48" s="50"/>
      <c r="B48" s="51"/>
      <c r="C48" s="259" t="str">
        <f>'Grille d''évaluation'!A152</f>
        <v>Répartition des revenus et de la fortune</v>
      </c>
      <c r="D48" s="260"/>
      <c r="E48" s="169" t="str">
        <f>'Grille d''évaluation'!I152</f>
        <v>?</v>
      </c>
      <c r="F48" s="24" t="str">
        <f>Résultat!$E48</f>
        <v>?</v>
      </c>
      <c r="G48" s="25" t="str">
        <f>Résultat!$E48</f>
        <v>?</v>
      </c>
      <c r="H48" s="26" t="str">
        <f>Résultat!$E48</f>
        <v>?</v>
      </c>
      <c r="I48" s="26" t="str">
        <f>Résultat!$E48</f>
        <v>?</v>
      </c>
      <c r="J48" s="24" t="str">
        <f>Résultat!$E48</f>
        <v>?</v>
      </c>
      <c r="K48" s="25" t="str">
        <f>Résultat!$E48</f>
        <v>?</v>
      </c>
      <c r="L48" s="26" t="str">
        <f>Résultat!$E48</f>
        <v>?</v>
      </c>
      <c r="M48" s="26" t="str">
        <f>Résultat!$E48</f>
        <v>?</v>
      </c>
      <c r="N48" s="26" t="str">
        <f>Résultat!$E48</f>
        <v>?</v>
      </c>
      <c r="O48" s="27" t="str">
        <f>Résultat!$E48</f>
        <v>?</v>
      </c>
      <c r="P48" s="25" t="str">
        <f>Résultat!$E48</f>
        <v>?</v>
      </c>
      <c r="Q48" s="26" t="str">
        <f>Résultat!$E48</f>
        <v>?</v>
      </c>
      <c r="R48" s="25" t="str">
        <f>Résultat!$E48</f>
        <v>?</v>
      </c>
      <c r="S48" s="26" t="str">
        <f>Résultat!$E48</f>
        <v>?</v>
      </c>
      <c r="T48" s="25" t="str">
        <f>Résultat!$E48</f>
        <v>?</v>
      </c>
      <c r="U48" s="183" t="str">
        <f>Résultat!$E48</f>
        <v>?</v>
      </c>
      <c r="V48" s="184" t="str">
        <f>Résultat!$E48</f>
        <v>?</v>
      </c>
      <c r="W48" s="9"/>
    </row>
    <row r="49" spans="1:23" ht="15.95" customHeight="1">
      <c r="A49" s="50"/>
      <c r="B49" s="51"/>
      <c r="C49" s="259" t="str">
        <f>'Grille d''évaluation'!A155</f>
        <v>Egalité des chances</v>
      </c>
      <c r="D49" s="260"/>
      <c r="E49" s="169" t="str">
        <f>'Grille d''évaluation'!I155</f>
        <v>?</v>
      </c>
      <c r="F49" s="24" t="str">
        <f>Résultat!$E49</f>
        <v>?</v>
      </c>
      <c r="G49" s="25" t="str">
        <f>Résultat!$E49</f>
        <v>?</v>
      </c>
      <c r="H49" s="26" t="str">
        <f>Résultat!$E49</f>
        <v>?</v>
      </c>
      <c r="I49" s="26" t="str">
        <f>Résultat!$E49</f>
        <v>?</v>
      </c>
      <c r="J49" s="24" t="str">
        <f>Résultat!$E49</f>
        <v>?</v>
      </c>
      <c r="K49" s="25" t="str">
        <f>Résultat!$E49</f>
        <v>?</v>
      </c>
      <c r="L49" s="26" t="str">
        <f>Résultat!$E49</f>
        <v>?</v>
      </c>
      <c r="M49" s="26" t="str">
        <f>Résultat!$E49</f>
        <v>?</v>
      </c>
      <c r="N49" s="26" t="str">
        <f>Résultat!$E49</f>
        <v>?</v>
      </c>
      <c r="O49" s="27" t="str">
        <f>Résultat!$E49</f>
        <v>?</v>
      </c>
      <c r="P49" s="25" t="str">
        <f>Résultat!$E49</f>
        <v>?</v>
      </c>
      <c r="Q49" s="26" t="str">
        <f>Résultat!$E49</f>
        <v>?</v>
      </c>
      <c r="R49" s="25" t="str">
        <f>Résultat!$E49</f>
        <v>?</v>
      </c>
      <c r="S49" s="26" t="str">
        <f>Résultat!$E49</f>
        <v>?</v>
      </c>
      <c r="T49" s="25" t="str">
        <f>Résultat!$E49</f>
        <v>?</v>
      </c>
      <c r="U49" s="183" t="str">
        <f>Résultat!$E49</f>
        <v>?</v>
      </c>
      <c r="V49" s="184" t="str">
        <f>Résultat!$E49</f>
        <v>?</v>
      </c>
      <c r="W49" s="9"/>
    </row>
    <row r="50" spans="1:23" ht="15.95" customHeight="1">
      <c r="A50" s="50"/>
      <c r="B50" s="51"/>
      <c r="C50" s="259" t="str">
        <f>'Grille d''évaluation'!A157</f>
        <v>Coopération suprarégionale</v>
      </c>
      <c r="D50" s="260"/>
      <c r="E50" s="169" t="str">
        <f>'Grille d''évaluation'!I157</f>
        <v>?</v>
      </c>
      <c r="F50" s="24" t="str">
        <f>Résultat!$E50</f>
        <v>?</v>
      </c>
      <c r="G50" s="25" t="str">
        <f>Résultat!$E50</f>
        <v>?</v>
      </c>
      <c r="H50" s="26" t="str">
        <f>Résultat!$E50</f>
        <v>?</v>
      </c>
      <c r="I50" s="26" t="str">
        <f>Résultat!$E50</f>
        <v>?</v>
      </c>
      <c r="J50" s="24" t="str">
        <f>Résultat!$E50</f>
        <v>?</v>
      </c>
      <c r="K50" s="25" t="str">
        <f>Résultat!$E50</f>
        <v>?</v>
      </c>
      <c r="L50" s="26" t="str">
        <f>Résultat!$E50</f>
        <v>?</v>
      </c>
      <c r="M50" s="26" t="str">
        <f>Résultat!$E50</f>
        <v>?</v>
      </c>
      <c r="N50" s="26" t="str">
        <f>Résultat!$E50</f>
        <v>?</v>
      </c>
      <c r="O50" s="27" t="str">
        <f>Résultat!$E50</f>
        <v>?</v>
      </c>
      <c r="P50" s="25" t="str">
        <f>Résultat!$E50</f>
        <v>?</v>
      </c>
      <c r="Q50" s="26" t="str">
        <f>Résultat!$E50</f>
        <v>?</v>
      </c>
      <c r="R50" s="25" t="str">
        <f>Résultat!$E50</f>
        <v>?</v>
      </c>
      <c r="S50" s="26" t="str">
        <f>Résultat!$E50</f>
        <v>?</v>
      </c>
      <c r="T50" s="25" t="str">
        <f>Résultat!$E50</f>
        <v>?</v>
      </c>
      <c r="U50" s="183" t="str">
        <f>Résultat!$E50</f>
        <v>?</v>
      </c>
      <c r="V50" s="184" t="str">
        <f>Résultat!$E50</f>
        <v>?</v>
      </c>
      <c r="W50" s="9"/>
    </row>
    <row r="51" spans="1:23" ht="15.95" customHeight="1">
      <c r="A51" s="50"/>
      <c r="B51" s="51"/>
      <c r="C51" s="259" t="str">
        <f>'Grille d''évaluation'!A160</f>
        <v>Loisirs</v>
      </c>
      <c r="D51" s="260"/>
      <c r="E51" s="169" t="str">
        <f>'Grille d''évaluation'!I160</f>
        <v>?</v>
      </c>
      <c r="F51" s="24" t="str">
        <f>Résultat!$E51</f>
        <v>?</v>
      </c>
      <c r="G51" s="25" t="str">
        <f>Résultat!$E51</f>
        <v>?</v>
      </c>
      <c r="H51" s="26" t="str">
        <f>Résultat!$E51</f>
        <v>?</v>
      </c>
      <c r="I51" s="26" t="str">
        <f>Résultat!$E51</f>
        <v>?</v>
      </c>
      <c r="J51" s="24" t="str">
        <f>Résultat!$E51</f>
        <v>?</v>
      </c>
      <c r="K51" s="25" t="str">
        <f>Résultat!$E51</f>
        <v>?</v>
      </c>
      <c r="L51" s="26" t="str">
        <f>Résultat!$E51</f>
        <v>?</v>
      </c>
      <c r="M51" s="26" t="str">
        <f>Résultat!$E51</f>
        <v>?</v>
      </c>
      <c r="N51" s="26" t="str">
        <f>Résultat!$E51</f>
        <v>?</v>
      </c>
      <c r="O51" s="27" t="str">
        <f>Résultat!$E51</f>
        <v>?</v>
      </c>
      <c r="P51" s="25" t="str">
        <f>Résultat!$E51</f>
        <v>?</v>
      </c>
      <c r="Q51" s="26" t="str">
        <f>Résultat!$E51</f>
        <v>?</v>
      </c>
      <c r="R51" s="25" t="str">
        <f>Résultat!$E51</f>
        <v>?</v>
      </c>
      <c r="S51" s="26" t="str">
        <f>Résultat!$E51</f>
        <v>?</v>
      </c>
      <c r="T51" s="25" t="str">
        <f>Résultat!$E51</f>
        <v>?</v>
      </c>
      <c r="U51" s="183" t="str">
        <f>Résultat!$E51</f>
        <v>?</v>
      </c>
      <c r="V51" s="184" t="str">
        <f>Résultat!$E51</f>
        <v>?</v>
      </c>
      <c r="W51" s="9"/>
    </row>
    <row r="52" spans="1:23" ht="15.95" customHeight="1">
      <c r="A52" s="50"/>
      <c r="B52" s="51"/>
      <c r="C52" s="259" t="str">
        <f>'Grille d''évaluation'!A164</f>
        <v>Culture</v>
      </c>
      <c r="D52" s="260"/>
      <c r="E52" s="169" t="str">
        <f>'Grille d''évaluation'!I164</f>
        <v>?</v>
      </c>
      <c r="F52" s="24" t="str">
        <f>Résultat!$E52</f>
        <v>?</v>
      </c>
      <c r="G52" s="25" t="str">
        <f>Résultat!$E52</f>
        <v>?</v>
      </c>
      <c r="H52" s="26" t="str">
        <f>Résultat!$E52</f>
        <v>?</v>
      </c>
      <c r="I52" s="26" t="str">
        <f>Résultat!$E52</f>
        <v>?</v>
      </c>
      <c r="J52" s="24" t="str">
        <f>Résultat!$E52</f>
        <v>?</v>
      </c>
      <c r="K52" s="25" t="str">
        <f>Résultat!$E52</f>
        <v>?</v>
      </c>
      <c r="L52" s="26" t="str">
        <f>Résultat!$E52</f>
        <v>?</v>
      </c>
      <c r="M52" s="26" t="str">
        <f>Résultat!$E52</f>
        <v>?</v>
      </c>
      <c r="N52" s="26" t="str">
        <f>Résultat!$E52</f>
        <v>?</v>
      </c>
      <c r="O52" s="27" t="str">
        <f>Résultat!$E52</f>
        <v>?</v>
      </c>
      <c r="P52" s="25" t="str">
        <f>Résultat!$E52</f>
        <v>?</v>
      </c>
      <c r="Q52" s="26" t="str">
        <f>Résultat!$E52</f>
        <v>?</v>
      </c>
      <c r="R52" s="25" t="str">
        <f>Résultat!$E52</f>
        <v>?</v>
      </c>
      <c r="S52" s="26" t="str">
        <f>Résultat!$E52</f>
        <v>?</v>
      </c>
      <c r="T52" s="25" t="str">
        <f>Résultat!$E52</f>
        <v>?</v>
      </c>
      <c r="U52" s="183" t="str">
        <f>Résultat!$E52</f>
        <v>?</v>
      </c>
      <c r="V52" s="184" t="str">
        <f>Résultat!$E52</f>
        <v>?</v>
      </c>
      <c r="W52" s="9"/>
    </row>
    <row r="53" spans="1:23" ht="15.95" customHeight="1">
      <c r="A53" s="50"/>
      <c r="B53" s="51"/>
      <c r="C53" s="259" t="str">
        <f>'Grille d''évaluation'!A169</f>
        <v xml:space="preserve">Formation </v>
      </c>
      <c r="D53" s="260"/>
      <c r="E53" s="169" t="str">
        <f>'Grille d''évaluation'!I169</f>
        <v>?</v>
      </c>
      <c r="F53" s="24" t="str">
        <f>Résultat!$E53</f>
        <v>?</v>
      </c>
      <c r="G53" s="25" t="str">
        <f>Résultat!$E53</f>
        <v>?</v>
      </c>
      <c r="H53" s="26" t="str">
        <f>Résultat!$E53</f>
        <v>?</v>
      </c>
      <c r="I53" s="26" t="str">
        <f>Résultat!$E53</f>
        <v>?</v>
      </c>
      <c r="J53" s="24" t="str">
        <f>Résultat!$E53</f>
        <v>?</v>
      </c>
      <c r="K53" s="25" t="str">
        <f>Résultat!$E53</f>
        <v>?</v>
      </c>
      <c r="L53" s="26" t="str">
        <f>Résultat!$E53</f>
        <v>?</v>
      </c>
      <c r="M53" s="26" t="str">
        <f>Résultat!$E53</f>
        <v>?</v>
      </c>
      <c r="N53" s="26" t="str">
        <f>Résultat!$E53</f>
        <v>?</v>
      </c>
      <c r="O53" s="27" t="str">
        <f>Résultat!$E53</f>
        <v>?</v>
      </c>
      <c r="P53" s="25" t="str">
        <f>Résultat!$E53</f>
        <v>?</v>
      </c>
      <c r="Q53" s="26" t="str">
        <f>Résultat!$E53</f>
        <v>?</v>
      </c>
      <c r="R53" s="25" t="str">
        <f>Résultat!$E53</f>
        <v>?</v>
      </c>
      <c r="S53" s="26" t="str">
        <f>Résultat!$E53</f>
        <v>?</v>
      </c>
      <c r="T53" s="25" t="str">
        <f>Résultat!$E53</f>
        <v>?</v>
      </c>
      <c r="U53" s="183" t="str">
        <f>Résultat!$E53</f>
        <v>?</v>
      </c>
      <c r="V53" s="184" t="str">
        <f>Résultat!$E53</f>
        <v>?</v>
      </c>
      <c r="W53" s="9"/>
    </row>
    <row r="54" spans="1:23" ht="15.95" customHeight="1">
      <c r="A54" s="52"/>
      <c r="B54" s="53"/>
      <c r="C54" s="259" t="str">
        <f>'Grille d''évaluation'!A174</f>
        <v xml:space="preserve">Sécurité sociale </v>
      </c>
      <c r="D54" s="260"/>
      <c r="E54" s="169" t="str">
        <f>'Grille d''évaluation'!I174</f>
        <v>?</v>
      </c>
      <c r="F54" s="24" t="str">
        <f>Résultat!$E54</f>
        <v>?</v>
      </c>
      <c r="G54" s="25" t="str">
        <f>Résultat!$E54</f>
        <v>?</v>
      </c>
      <c r="H54" s="26" t="str">
        <f>Résultat!$E54</f>
        <v>?</v>
      </c>
      <c r="I54" s="26" t="str">
        <f>Résultat!$E54</f>
        <v>?</v>
      </c>
      <c r="J54" s="24" t="str">
        <f>Résultat!$E54</f>
        <v>?</v>
      </c>
      <c r="K54" s="25" t="str">
        <f>Résultat!$E54</f>
        <v>?</v>
      </c>
      <c r="L54" s="26" t="str">
        <f>Résultat!$E54</f>
        <v>?</v>
      </c>
      <c r="M54" s="26" t="str">
        <f>Résultat!$E54</f>
        <v>?</v>
      </c>
      <c r="N54" s="26" t="str">
        <f>Résultat!$E54</f>
        <v>?</v>
      </c>
      <c r="O54" s="27" t="str">
        <f>Résultat!$E54</f>
        <v>?</v>
      </c>
      <c r="P54" s="25" t="str">
        <f>Résultat!$E54</f>
        <v>?</v>
      </c>
      <c r="Q54" s="26" t="str">
        <f>Résultat!$E54</f>
        <v>?</v>
      </c>
      <c r="R54" s="25" t="str">
        <f>Résultat!$E54</f>
        <v>?</v>
      </c>
      <c r="S54" s="26" t="str">
        <f>Résultat!$E54</f>
        <v>?</v>
      </c>
      <c r="T54" s="25" t="str">
        <f>Résultat!$E54</f>
        <v>?</v>
      </c>
      <c r="U54" s="183" t="str">
        <f>Résultat!$E54</f>
        <v>?</v>
      </c>
      <c r="V54" s="184" t="str">
        <f>Résultat!$E54</f>
        <v>?</v>
      </c>
      <c r="W54" s="9"/>
    </row>
    <row r="55" spans="1:23" ht="15" customHeight="1">
      <c r="A55" s="252" t="s">
        <v>201</v>
      </c>
      <c r="B55" s="224" t="str">
        <f>IF(C73=3,AVERAGE(B10,B24,B38),"?")</f>
        <v>?</v>
      </c>
      <c r="C55" s="236"/>
      <c r="D55" s="250"/>
      <c r="E55" s="190"/>
      <c r="F55" s="191"/>
      <c r="G55" s="191"/>
      <c r="H55" s="191"/>
      <c r="I55" s="191"/>
      <c r="J55" s="191"/>
      <c r="K55" s="191"/>
      <c r="L55" s="191"/>
      <c r="M55" s="191"/>
      <c r="N55" s="191"/>
      <c r="O55" s="191"/>
      <c r="P55" s="191"/>
      <c r="Q55" s="191"/>
      <c r="R55" s="191"/>
      <c r="S55" s="191"/>
      <c r="T55" s="191"/>
      <c r="U55" s="192"/>
      <c r="V55" s="193"/>
      <c r="W55" s="29"/>
    </row>
    <row r="56" spans="1:23" ht="30" customHeight="1">
      <c r="A56" s="200" t="s">
        <v>192</v>
      </c>
      <c r="B56" s="42"/>
      <c r="C56" s="42"/>
      <c r="D56" s="18"/>
      <c r="E56" s="17"/>
      <c r="F56" s="201" t="s">
        <v>194</v>
      </c>
      <c r="G56" s="17"/>
      <c r="H56" s="17"/>
      <c r="I56" s="19"/>
      <c r="J56" s="19"/>
      <c r="K56" s="19"/>
      <c r="L56" s="19"/>
      <c r="M56" s="19"/>
      <c r="N56" s="19"/>
      <c r="O56" s="19"/>
      <c r="P56" s="19"/>
      <c r="Q56" s="19"/>
      <c r="R56" s="19"/>
      <c r="S56" s="19"/>
      <c r="T56" s="19"/>
      <c r="U56" s="19"/>
      <c r="V56" s="20"/>
      <c r="W56" s="29"/>
    </row>
    <row r="57" spans="1:23" ht="8.25" customHeight="1">
      <c r="A57" s="200"/>
      <c r="B57" s="42"/>
      <c r="C57" s="42"/>
      <c r="D57" s="18"/>
      <c r="E57" s="17"/>
      <c r="F57" s="201"/>
      <c r="G57" s="17"/>
      <c r="H57" s="17"/>
      <c r="I57" s="19"/>
      <c r="J57" s="19"/>
      <c r="K57" s="19"/>
      <c r="L57" s="19"/>
      <c r="M57" s="19"/>
      <c r="N57" s="19"/>
      <c r="O57" s="19"/>
      <c r="P57" s="19"/>
      <c r="Q57" s="19"/>
      <c r="R57" s="19"/>
      <c r="S57" s="19"/>
      <c r="T57" s="19"/>
      <c r="U57" s="19"/>
      <c r="V57" s="20"/>
      <c r="W57" s="29"/>
    </row>
    <row r="58" spans="1:23" ht="14.25" customHeight="1">
      <c r="A58" s="118"/>
      <c r="B58" s="42"/>
      <c r="C58" s="42"/>
      <c r="D58" s="18"/>
      <c r="E58" s="15"/>
      <c r="F58" s="17"/>
      <c r="G58" s="17"/>
      <c r="H58" s="17"/>
      <c r="I58" s="278" t="str">
        <f>IF(F59="R","Le projet entrave le développement durable --&gt; renoncer ou modifier !"," ")</f>
        <v xml:space="preserve"> </v>
      </c>
      <c r="J58" s="278"/>
      <c r="K58" s="278"/>
      <c r="L58" s="278"/>
      <c r="M58" s="278"/>
      <c r="N58" s="278"/>
      <c r="O58" s="278"/>
      <c r="P58" s="278"/>
      <c r="Q58" s="278"/>
      <c r="R58" s="278"/>
      <c r="S58" s="278"/>
      <c r="T58" s="278"/>
      <c r="U58" s="278"/>
      <c r="V58" s="20"/>
      <c r="W58" s="29"/>
    </row>
    <row r="59" spans="1:23" ht="22.5" customHeight="1">
      <c r="A59" s="118"/>
      <c r="B59" s="42"/>
      <c r="C59" s="42"/>
      <c r="D59" s="18"/>
      <c r="E59" s="17"/>
      <c r="F59" s="262" t="str">
        <f>IF(B77&lt;0,"R","W")</f>
        <v>W</v>
      </c>
      <c r="G59" s="262"/>
      <c r="H59" s="17"/>
      <c r="I59" s="278"/>
      <c r="J59" s="278"/>
      <c r="K59" s="278"/>
      <c r="L59" s="278"/>
      <c r="M59" s="278"/>
      <c r="N59" s="278"/>
      <c r="O59" s="278"/>
      <c r="P59" s="278"/>
      <c r="Q59" s="278"/>
      <c r="R59" s="278"/>
      <c r="S59" s="278"/>
      <c r="T59" s="278"/>
      <c r="U59" s="278"/>
      <c r="V59" s="20"/>
      <c r="W59" s="29"/>
    </row>
    <row r="60" spans="1:23" ht="9" customHeight="1">
      <c r="A60" s="118"/>
      <c r="B60" s="42"/>
      <c r="C60" s="42"/>
      <c r="D60" s="18"/>
      <c r="E60" s="17"/>
      <c r="F60" s="188"/>
      <c r="G60" s="189"/>
      <c r="H60" s="17"/>
      <c r="I60" s="261" t="str">
        <f>IF(F61="O","Le projet n’encourage pas le développement durable dans tous les domaines --&gt; revoir et modifier !"," ")</f>
        <v xml:space="preserve"> </v>
      </c>
      <c r="J60" s="261"/>
      <c r="K60" s="261"/>
      <c r="L60" s="261"/>
      <c r="M60" s="261"/>
      <c r="N60" s="261"/>
      <c r="O60" s="261"/>
      <c r="P60" s="261"/>
      <c r="Q60" s="261"/>
      <c r="R60" s="261"/>
      <c r="S60" s="261"/>
      <c r="T60" s="261"/>
      <c r="U60" s="261"/>
      <c r="V60" s="202"/>
      <c r="W60" s="29"/>
    </row>
    <row r="61" spans="1:23" ht="22.5" customHeight="1">
      <c r="A61" s="118"/>
      <c r="B61" s="42"/>
      <c r="C61" s="42"/>
      <c r="D61" s="18"/>
      <c r="E61" s="17"/>
      <c r="F61" s="262" t="str">
        <f>IF(AND(B77&gt;=0,OR(B74&lt;0,B75&lt;0,B76&lt;0)),"O","W")</f>
        <v>W</v>
      </c>
      <c r="G61" s="262"/>
      <c r="H61" s="17"/>
      <c r="I61" s="261"/>
      <c r="J61" s="261"/>
      <c r="K61" s="261"/>
      <c r="L61" s="261"/>
      <c r="M61" s="261"/>
      <c r="N61" s="261"/>
      <c r="O61" s="261"/>
      <c r="P61" s="261"/>
      <c r="Q61" s="261"/>
      <c r="R61" s="261"/>
      <c r="S61" s="261"/>
      <c r="T61" s="261"/>
      <c r="U61" s="261"/>
      <c r="V61" s="202"/>
      <c r="W61" s="29"/>
    </row>
    <row r="62" spans="1:23" ht="9" customHeight="1">
      <c r="A62" s="118"/>
      <c r="B62" s="42"/>
      <c r="C62" s="42"/>
      <c r="D62" s="18"/>
      <c r="E62" s="17"/>
      <c r="F62" s="188"/>
      <c r="G62" s="189"/>
      <c r="H62" s="17"/>
      <c r="I62" s="261"/>
      <c r="J62" s="261"/>
      <c r="K62" s="261"/>
      <c r="L62" s="261"/>
      <c r="M62" s="261"/>
      <c r="N62" s="261"/>
      <c r="O62" s="261"/>
      <c r="P62" s="261"/>
      <c r="Q62" s="261"/>
      <c r="R62" s="261"/>
      <c r="S62" s="261"/>
      <c r="T62" s="261"/>
      <c r="U62" s="261"/>
      <c r="V62" s="202"/>
      <c r="W62" s="29"/>
    </row>
    <row r="63" spans="1:23" ht="22.5" customHeight="1">
      <c r="A63" s="118"/>
      <c r="B63" s="42"/>
      <c r="C63" s="42"/>
      <c r="D63" s="18"/>
      <c r="E63" s="17"/>
      <c r="F63" s="262" t="str">
        <f>IF(AND(B77&lt;&gt;"?",B74&gt;=0,B75&gt;=0,B76&gt;=0,B77&gt;0),"G","W")</f>
        <v>W</v>
      </c>
      <c r="G63" s="262"/>
      <c r="H63" s="17"/>
      <c r="I63" s="261" t="str">
        <f>IF(F63="G","Le projet encourage le développement durable
--&gt; définir ce qui peut encore être amélioré!"," ")</f>
        <v xml:space="preserve"> </v>
      </c>
      <c r="J63" s="261"/>
      <c r="K63" s="261"/>
      <c r="L63" s="261"/>
      <c r="M63" s="261"/>
      <c r="N63" s="261"/>
      <c r="O63" s="261"/>
      <c r="P63" s="261"/>
      <c r="Q63" s="261"/>
      <c r="R63" s="261"/>
      <c r="S63" s="261"/>
      <c r="T63" s="261"/>
      <c r="U63" s="261"/>
      <c r="V63" s="20"/>
      <c r="W63" s="29"/>
    </row>
    <row r="64" spans="1:23" ht="16.5" customHeight="1">
      <c r="A64" s="118"/>
      <c r="B64" s="42"/>
      <c r="C64" s="42"/>
      <c r="D64" s="18"/>
      <c r="E64" s="15"/>
      <c r="F64" s="17"/>
      <c r="G64" s="17"/>
      <c r="H64" s="17"/>
      <c r="I64" s="261"/>
      <c r="J64" s="261"/>
      <c r="K64" s="261"/>
      <c r="L64" s="261"/>
      <c r="M64" s="261"/>
      <c r="N64" s="261"/>
      <c r="O64" s="261"/>
      <c r="P64" s="261"/>
      <c r="Q64" s="261"/>
      <c r="R64" s="261"/>
      <c r="S64" s="261"/>
      <c r="T64" s="261"/>
      <c r="U64" s="261"/>
      <c r="V64" s="20"/>
      <c r="W64" s="29"/>
    </row>
    <row r="65" spans="1:23" ht="16.5" customHeight="1">
      <c r="A65" s="118"/>
      <c r="B65" s="42"/>
      <c r="C65" s="42"/>
      <c r="D65" s="18"/>
      <c r="E65" s="15"/>
      <c r="F65" s="17"/>
      <c r="G65" s="17"/>
      <c r="H65" s="17"/>
      <c r="I65" s="261"/>
      <c r="J65" s="261"/>
      <c r="K65" s="261"/>
      <c r="L65" s="261"/>
      <c r="M65" s="261"/>
      <c r="N65" s="261"/>
      <c r="O65" s="261"/>
      <c r="P65" s="261"/>
      <c r="Q65" s="261"/>
      <c r="R65" s="261"/>
      <c r="S65" s="261"/>
      <c r="T65" s="261"/>
      <c r="U65" s="261"/>
      <c r="V65" s="20"/>
      <c r="W65" s="29"/>
    </row>
    <row r="66" spans="1:23" ht="15.95" customHeight="1">
      <c r="A66" s="45"/>
      <c r="B66" s="17"/>
      <c r="C66" s="17"/>
      <c r="D66" s="18"/>
      <c r="E66" s="15"/>
      <c r="F66" s="17"/>
      <c r="G66" s="17"/>
      <c r="H66" s="17"/>
      <c r="I66" s="261"/>
      <c r="J66" s="261"/>
      <c r="K66" s="261"/>
      <c r="L66" s="261"/>
      <c r="M66" s="261"/>
      <c r="N66" s="261"/>
      <c r="O66" s="261"/>
      <c r="P66" s="261"/>
      <c r="Q66" s="261"/>
      <c r="R66" s="261"/>
      <c r="S66" s="261"/>
      <c r="T66" s="261"/>
      <c r="U66" s="261"/>
      <c r="V66" s="20"/>
      <c r="W66" s="29"/>
    </row>
    <row r="67" spans="1:23" ht="15.95" customHeight="1">
      <c r="A67" s="194"/>
      <c r="B67" s="195"/>
      <c r="C67" s="195"/>
      <c r="D67" s="196"/>
      <c r="E67" s="197"/>
      <c r="F67" s="195"/>
      <c r="G67" s="195"/>
      <c r="H67" s="195"/>
      <c r="I67" s="198"/>
      <c r="J67" s="198"/>
      <c r="K67" s="198"/>
      <c r="L67" s="198"/>
      <c r="M67" s="198"/>
      <c r="N67" s="198"/>
      <c r="O67" s="198"/>
      <c r="P67" s="198"/>
      <c r="Q67" s="198"/>
      <c r="R67" s="198"/>
      <c r="S67" s="198"/>
      <c r="T67" s="198"/>
      <c r="U67" s="198"/>
      <c r="V67" s="199"/>
      <c r="W67" s="29"/>
    </row>
    <row r="68" spans="1:23" ht="15.95" customHeight="1">
      <c r="A68" s="238"/>
      <c r="B68" s="239"/>
      <c r="C68" s="239"/>
      <c r="D68" s="240"/>
      <c r="E68" s="29"/>
      <c r="F68" s="239"/>
      <c r="G68" s="239"/>
      <c r="H68" s="239"/>
      <c r="I68" s="241"/>
      <c r="J68" s="241"/>
      <c r="K68" s="241"/>
      <c r="L68" s="241"/>
      <c r="M68" s="241"/>
      <c r="N68" s="241"/>
      <c r="O68" s="241"/>
      <c r="P68" s="241"/>
      <c r="Q68" s="241"/>
      <c r="R68" s="241"/>
      <c r="S68" s="241"/>
      <c r="T68" s="241"/>
      <c r="U68" s="241"/>
      <c r="V68" s="239"/>
      <c r="W68" s="29"/>
    </row>
    <row r="69" spans="1:23" ht="15.95" customHeight="1">
      <c r="A69" s="238"/>
      <c r="B69" s="239"/>
      <c r="C69" s="239"/>
      <c r="D69" s="240"/>
      <c r="E69" s="29"/>
      <c r="F69" s="239"/>
      <c r="G69" s="239"/>
      <c r="H69" s="239"/>
      <c r="I69" s="241"/>
      <c r="J69" s="241"/>
      <c r="K69" s="241"/>
      <c r="L69" s="241"/>
      <c r="M69" s="241"/>
      <c r="N69" s="241"/>
      <c r="O69" s="241"/>
      <c r="P69" s="241"/>
      <c r="Q69" s="241"/>
      <c r="R69" s="241"/>
      <c r="S69" s="241"/>
      <c r="T69" s="241"/>
      <c r="U69" s="241"/>
      <c r="V69" s="239"/>
      <c r="W69" s="29"/>
    </row>
    <row r="70" spans="1:23" ht="15.95" customHeight="1">
      <c r="A70" s="238"/>
      <c r="B70" s="239"/>
      <c r="C70" s="239"/>
      <c r="D70" s="240"/>
      <c r="E70" s="29"/>
      <c r="F70" s="239"/>
      <c r="G70" s="239"/>
      <c r="H70" s="239"/>
      <c r="I70" s="241"/>
      <c r="J70" s="241"/>
      <c r="K70" s="241"/>
      <c r="L70" s="241"/>
      <c r="M70" s="241"/>
      <c r="N70" s="241"/>
      <c r="O70" s="241"/>
      <c r="P70" s="241"/>
      <c r="Q70" s="241"/>
      <c r="R70" s="241"/>
      <c r="S70" s="241"/>
      <c r="T70" s="241"/>
      <c r="U70" s="241"/>
      <c r="V70" s="239"/>
      <c r="W70" s="29"/>
    </row>
    <row r="71" spans="1:23" ht="15.95" customHeight="1">
      <c r="A71" s="238"/>
      <c r="B71" s="239"/>
      <c r="C71" s="239"/>
      <c r="D71" s="240"/>
      <c r="E71" s="29"/>
      <c r="F71" s="239"/>
      <c r="G71" s="239"/>
      <c r="H71" s="239"/>
      <c r="I71" s="241"/>
      <c r="J71" s="241"/>
      <c r="K71" s="241"/>
      <c r="L71" s="241"/>
      <c r="M71" s="241"/>
      <c r="N71" s="241"/>
      <c r="O71" s="241"/>
      <c r="P71" s="241"/>
      <c r="Q71" s="241"/>
      <c r="R71" s="241"/>
      <c r="S71" s="241"/>
      <c r="T71" s="241"/>
      <c r="U71" s="241"/>
      <c r="V71" s="239"/>
      <c r="W71" s="29"/>
    </row>
    <row r="72" spans="1:23" ht="15.95" customHeight="1">
      <c r="A72" s="238"/>
      <c r="B72" s="239"/>
      <c r="C72" s="239"/>
      <c r="D72" s="240"/>
      <c r="E72" s="29"/>
      <c r="F72" s="239"/>
      <c r="G72" s="239"/>
      <c r="H72" s="239"/>
      <c r="I72" s="241"/>
      <c r="J72" s="241"/>
      <c r="K72" s="241"/>
      <c r="L72" s="241"/>
      <c r="M72" s="241"/>
      <c r="N72" s="241"/>
      <c r="O72" s="241"/>
      <c r="P72" s="241"/>
      <c r="Q72" s="241"/>
      <c r="R72" s="241"/>
      <c r="S72" s="241"/>
      <c r="T72" s="241"/>
      <c r="U72" s="241"/>
      <c r="V72" s="239"/>
      <c r="W72" s="29"/>
    </row>
    <row r="73" spans="1:23" ht="13.5" customHeight="1">
      <c r="A73" s="38"/>
      <c r="B73" s="38"/>
      <c r="C73" s="249">
        <f>COUNT(B10,B24,B38)</f>
        <v>0</v>
      </c>
      <c r="D73" s="39"/>
      <c r="E73" s="155"/>
      <c r="F73" s="40"/>
      <c r="G73" s="40"/>
      <c r="H73" s="40"/>
      <c r="I73" s="40"/>
      <c r="J73" s="40"/>
      <c r="K73" s="40"/>
      <c r="L73" s="40"/>
      <c r="M73" s="40"/>
      <c r="N73" s="40"/>
      <c r="O73" s="40"/>
      <c r="P73" s="40"/>
      <c r="Q73" s="40"/>
      <c r="R73" s="40"/>
      <c r="S73" s="40"/>
      <c r="T73" s="40"/>
      <c r="U73" s="40"/>
      <c r="V73" s="40"/>
    </row>
    <row r="74" spans="1:23">
      <c r="A74" s="242" t="s">
        <v>64</v>
      </c>
      <c r="B74" s="243" t="str">
        <f>B10</f>
        <v>?</v>
      </c>
      <c r="C74" s="244">
        <f>COUNT(E10:E22)</f>
        <v>0</v>
      </c>
      <c r="D74" s="10"/>
      <c r="E74" s="155"/>
      <c r="F74" s="10"/>
      <c r="G74" s="10"/>
      <c r="H74" s="10"/>
      <c r="I74" s="258"/>
      <c r="J74" s="258"/>
      <c r="K74" s="10"/>
      <c r="L74" s="10"/>
      <c r="M74" s="10"/>
      <c r="N74" s="10"/>
      <c r="O74" s="10"/>
      <c r="P74" s="10"/>
      <c r="Q74" s="10"/>
      <c r="R74" s="10"/>
      <c r="S74" s="10"/>
      <c r="T74" s="10"/>
      <c r="U74" s="10"/>
      <c r="V74" s="10"/>
    </row>
    <row r="75" spans="1:23">
      <c r="A75" s="242" t="s">
        <v>193</v>
      </c>
      <c r="B75" s="243" t="str">
        <f>B24</f>
        <v>?</v>
      </c>
      <c r="C75" s="244">
        <f>COUNT(E24:E36)</f>
        <v>0</v>
      </c>
      <c r="D75" s="10"/>
      <c r="E75" s="155"/>
      <c r="F75" s="10"/>
      <c r="G75" s="10"/>
      <c r="H75" s="10"/>
      <c r="I75" s="10"/>
      <c r="J75" s="10"/>
      <c r="K75" s="10"/>
      <c r="L75" s="10"/>
      <c r="M75" s="10"/>
      <c r="N75" s="10"/>
      <c r="O75" s="10"/>
      <c r="P75" s="10"/>
      <c r="Q75" s="10"/>
      <c r="R75" s="10"/>
      <c r="S75" s="10"/>
      <c r="T75" s="10"/>
      <c r="U75" s="10"/>
      <c r="V75" s="10"/>
    </row>
    <row r="76" spans="1:23">
      <c r="A76" s="242" t="s">
        <v>65</v>
      </c>
      <c r="B76" s="243" t="str">
        <f>B38</f>
        <v>?</v>
      </c>
      <c r="C76" s="244">
        <f>COUNT(E38:E54)</f>
        <v>0</v>
      </c>
      <c r="D76" s="10"/>
      <c r="E76" s="155"/>
      <c r="F76" s="10"/>
      <c r="G76" s="10"/>
      <c r="H76" s="10"/>
      <c r="I76" s="10"/>
      <c r="J76" s="10"/>
      <c r="K76" s="10"/>
      <c r="L76" s="10"/>
      <c r="M76" s="10"/>
      <c r="N76" s="10"/>
      <c r="O76" s="10"/>
      <c r="P76" s="10"/>
      <c r="Q76" s="10"/>
      <c r="R76" s="10"/>
      <c r="S76" s="10"/>
      <c r="T76" s="10"/>
      <c r="U76" s="10"/>
      <c r="V76" s="10"/>
    </row>
    <row r="77" spans="1:23">
      <c r="A77" s="242" t="s">
        <v>202</v>
      </c>
      <c r="B77" s="243" t="str">
        <f>B55</f>
        <v>?</v>
      </c>
      <c r="C77" s="245"/>
      <c r="D77" s="10"/>
      <c r="E77" s="155"/>
      <c r="F77" s="10"/>
      <c r="G77" s="10"/>
      <c r="H77" s="10"/>
      <c r="I77" s="10"/>
      <c r="J77" s="10"/>
      <c r="K77" s="10"/>
      <c r="L77" s="10"/>
      <c r="M77" s="10"/>
      <c r="N77" s="10"/>
      <c r="O77" s="10"/>
      <c r="P77" s="10"/>
      <c r="Q77" s="10"/>
      <c r="R77" s="10"/>
      <c r="S77" s="10"/>
      <c r="T77" s="10"/>
      <c r="U77" s="10"/>
      <c r="V77" s="10"/>
    </row>
    <row r="78" spans="1:23">
      <c r="A78" s="38"/>
      <c r="B78" s="38"/>
      <c r="C78" s="38"/>
      <c r="D78" s="10"/>
      <c r="E78" s="155"/>
      <c r="F78" s="10"/>
      <c r="G78" s="10"/>
      <c r="H78" s="10"/>
      <c r="I78" s="10"/>
      <c r="J78" s="10"/>
      <c r="K78" s="10"/>
      <c r="L78" s="10"/>
      <c r="M78" s="10"/>
      <c r="N78" s="10"/>
      <c r="O78" s="10"/>
      <c r="P78" s="10"/>
      <c r="Q78" s="10"/>
      <c r="R78" s="10"/>
      <c r="S78" s="10"/>
      <c r="T78" s="10"/>
      <c r="U78" s="10"/>
      <c r="V78" s="10"/>
    </row>
    <row r="79" spans="1:23">
      <c r="A79" s="38"/>
      <c r="B79" s="38"/>
      <c r="C79" s="38"/>
      <c r="D79" s="10"/>
      <c r="E79" s="155"/>
      <c r="F79" s="10"/>
      <c r="G79" s="10"/>
      <c r="H79" s="10"/>
      <c r="I79" s="10"/>
      <c r="J79" s="10"/>
      <c r="K79" s="10"/>
      <c r="L79" s="10"/>
      <c r="M79" s="10"/>
      <c r="N79" s="10"/>
      <c r="O79" s="10"/>
      <c r="P79" s="10"/>
      <c r="Q79" s="10"/>
      <c r="R79" s="10"/>
      <c r="S79" s="10"/>
      <c r="T79" s="10"/>
      <c r="U79" s="10"/>
      <c r="V79" s="10"/>
    </row>
    <row r="80" spans="1:23">
      <c r="A80" s="38"/>
      <c r="B80" s="38"/>
      <c r="C80" s="38"/>
      <c r="D80" s="10"/>
      <c r="E80" s="155"/>
      <c r="F80" s="10"/>
      <c r="G80" s="10"/>
      <c r="H80" s="10"/>
      <c r="I80" s="10"/>
      <c r="J80" s="10"/>
      <c r="K80" s="10"/>
      <c r="L80" s="10"/>
      <c r="M80" s="10"/>
      <c r="N80" s="10"/>
      <c r="O80" s="10"/>
      <c r="P80" s="10"/>
      <c r="Q80" s="10"/>
      <c r="R80" s="10"/>
      <c r="S80" s="10"/>
      <c r="T80" s="10"/>
      <c r="U80" s="10"/>
      <c r="V80" s="10"/>
    </row>
    <row r="81" spans="1:22">
      <c r="A81" s="38"/>
      <c r="B81" s="38"/>
      <c r="C81" s="38"/>
      <c r="D81" s="10"/>
      <c r="E81" s="155"/>
      <c r="F81" s="10"/>
      <c r="G81" s="10"/>
      <c r="H81" s="10"/>
      <c r="I81" s="10"/>
      <c r="J81" s="10"/>
      <c r="K81" s="10"/>
      <c r="L81" s="10"/>
      <c r="M81" s="10"/>
      <c r="N81" s="10"/>
      <c r="O81" s="10"/>
      <c r="P81" s="10"/>
      <c r="Q81" s="10"/>
      <c r="R81" s="10"/>
      <c r="S81" s="10"/>
      <c r="T81" s="10"/>
      <c r="U81" s="10"/>
      <c r="V81" s="10"/>
    </row>
    <row r="82" spans="1:22">
      <c r="A82" s="38"/>
      <c r="B82" s="38"/>
      <c r="C82" s="38"/>
      <c r="D82" s="10"/>
      <c r="E82" s="155"/>
      <c r="F82" s="10"/>
      <c r="G82" s="10"/>
      <c r="H82" s="10"/>
      <c r="I82" s="10"/>
      <c r="J82" s="10"/>
      <c r="K82" s="10"/>
      <c r="L82" s="10"/>
      <c r="M82" s="10"/>
      <c r="N82" s="10"/>
      <c r="O82" s="10"/>
      <c r="P82" s="10"/>
      <c r="Q82" s="10"/>
      <c r="R82" s="10"/>
      <c r="S82" s="10"/>
      <c r="T82" s="10"/>
      <c r="U82" s="10"/>
      <c r="V82" s="10"/>
    </row>
    <row r="83" spans="1:22">
      <c r="A83" s="38"/>
      <c r="B83" s="38"/>
      <c r="C83" s="38"/>
      <c r="D83" s="10"/>
      <c r="E83" s="155"/>
      <c r="F83" s="10"/>
      <c r="G83" s="10"/>
      <c r="H83" s="10"/>
      <c r="I83" s="10"/>
      <c r="J83" s="10"/>
      <c r="K83" s="10"/>
      <c r="L83" s="10"/>
      <c r="M83" s="10"/>
      <c r="N83" s="10"/>
      <c r="O83" s="10"/>
      <c r="P83" s="10"/>
      <c r="Q83" s="10"/>
      <c r="R83" s="10"/>
      <c r="S83" s="10"/>
      <c r="T83" s="10"/>
      <c r="U83" s="10"/>
      <c r="V83" s="10"/>
    </row>
    <row r="84" spans="1:22">
      <c r="A84" s="38"/>
      <c r="B84" s="38"/>
      <c r="C84" s="38"/>
      <c r="D84" s="10"/>
      <c r="E84" s="155"/>
      <c r="F84" s="10"/>
      <c r="G84" s="10"/>
      <c r="H84" s="10"/>
      <c r="I84" s="10"/>
      <c r="J84" s="10"/>
      <c r="K84" s="10"/>
      <c r="L84" s="10"/>
      <c r="M84" s="10"/>
      <c r="N84" s="10"/>
      <c r="O84" s="10"/>
      <c r="P84" s="10"/>
      <c r="Q84" s="10"/>
      <c r="R84" s="10"/>
      <c r="S84" s="10"/>
      <c r="T84" s="10"/>
      <c r="U84" s="10"/>
      <c r="V84" s="10"/>
    </row>
    <row r="85" spans="1:22">
      <c r="A85" s="38"/>
      <c r="B85" s="38"/>
      <c r="C85" s="38"/>
      <c r="D85" s="10"/>
      <c r="E85" s="155"/>
      <c r="F85" s="10"/>
      <c r="G85" s="10"/>
      <c r="H85" s="10"/>
      <c r="I85" s="10"/>
      <c r="J85" s="10"/>
      <c r="K85" s="10"/>
      <c r="L85" s="10"/>
      <c r="M85" s="10"/>
      <c r="N85" s="10"/>
      <c r="O85" s="10"/>
      <c r="P85" s="10"/>
      <c r="Q85" s="10"/>
      <c r="R85" s="10"/>
      <c r="S85" s="10"/>
      <c r="T85" s="10"/>
      <c r="U85" s="10"/>
      <c r="V85" s="10"/>
    </row>
    <row r="86" spans="1:22">
      <c r="A86" s="38"/>
      <c r="B86" s="38"/>
      <c r="C86" s="38"/>
      <c r="D86" s="10"/>
      <c r="E86" s="155"/>
      <c r="F86" s="10"/>
      <c r="G86" s="10"/>
      <c r="H86" s="10"/>
      <c r="I86" s="10"/>
      <c r="J86" s="10"/>
      <c r="K86" s="10"/>
      <c r="L86" s="10"/>
      <c r="M86" s="10"/>
      <c r="N86" s="10"/>
      <c r="O86" s="10"/>
      <c r="P86" s="10"/>
      <c r="Q86" s="10"/>
      <c r="R86" s="10"/>
      <c r="S86" s="10"/>
      <c r="T86" s="10"/>
      <c r="U86" s="10"/>
      <c r="V86" s="10"/>
    </row>
    <row r="87" spans="1:22">
      <c r="A87" s="38"/>
      <c r="B87" s="38"/>
      <c r="C87" s="38"/>
      <c r="D87" s="10"/>
      <c r="E87" s="155"/>
      <c r="F87" s="10"/>
      <c r="G87" s="10"/>
      <c r="H87" s="10"/>
      <c r="I87" s="10"/>
      <c r="J87" s="10"/>
      <c r="K87" s="10"/>
      <c r="L87" s="10"/>
      <c r="M87" s="10"/>
      <c r="N87" s="10"/>
      <c r="O87" s="10"/>
      <c r="P87" s="10"/>
      <c r="Q87" s="10"/>
      <c r="R87" s="10"/>
      <c r="S87" s="10"/>
      <c r="T87" s="10"/>
      <c r="U87" s="10"/>
      <c r="V87" s="10"/>
    </row>
    <row r="88" spans="1:22">
      <c r="A88" s="38"/>
      <c r="B88" s="38"/>
      <c r="C88" s="38"/>
      <c r="D88" s="10"/>
      <c r="E88" s="155"/>
      <c r="F88" s="10"/>
      <c r="G88" s="10"/>
      <c r="H88" s="10"/>
      <c r="I88" s="10"/>
      <c r="J88" s="10"/>
      <c r="K88" s="10"/>
      <c r="L88" s="10"/>
      <c r="M88" s="10"/>
      <c r="N88" s="10"/>
      <c r="O88" s="10"/>
      <c r="P88" s="10"/>
      <c r="Q88" s="10"/>
      <c r="R88" s="10"/>
      <c r="S88" s="10"/>
      <c r="T88" s="10"/>
      <c r="U88" s="10"/>
      <c r="V88" s="10"/>
    </row>
    <row r="89" spans="1:22">
      <c r="A89" s="38"/>
      <c r="B89" s="38"/>
      <c r="C89" s="38"/>
      <c r="D89" s="10"/>
      <c r="E89" s="155"/>
      <c r="F89" s="10"/>
      <c r="G89" s="10"/>
      <c r="H89" s="10"/>
      <c r="I89" s="10"/>
      <c r="J89" s="10"/>
      <c r="K89" s="10"/>
      <c r="L89" s="10"/>
      <c r="M89" s="10"/>
      <c r="N89" s="10"/>
      <c r="O89" s="10"/>
      <c r="P89" s="10"/>
      <c r="Q89" s="10"/>
      <c r="R89" s="10"/>
      <c r="S89" s="10"/>
      <c r="T89" s="10"/>
      <c r="U89" s="10"/>
      <c r="V89" s="10"/>
    </row>
    <row r="90" spans="1:22">
      <c r="A90" s="38"/>
      <c r="B90" s="38"/>
      <c r="C90" s="38"/>
      <c r="D90" s="10"/>
      <c r="E90" s="155"/>
      <c r="F90" s="10"/>
      <c r="G90" s="10"/>
      <c r="H90" s="10"/>
      <c r="I90" s="10"/>
      <c r="J90" s="10"/>
      <c r="K90" s="10"/>
      <c r="L90" s="10"/>
      <c r="M90" s="10"/>
      <c r="N90" s="10"/>
      <c r="O90" s="10"/>
      <c r="P90" s="10"/>
      <c r="Q90" s="10"/>
      <c r="R90" s="10"/>
      <c r="S90" s="10"/>
      <c r="T90" s="10"/>
      <c r="U90" s="10"/>
      <c r="V90" s="10"/>
    </row>
    <row r="91" spans="1:22">
      <c r="A91" s="38"/>
      <c r="B91" s="38"/>
      <c r="C91" s="38"/>
      <c r="D91" s="10"/>
      <c r="E91" s="155"/>
      <c r="F91" s="10"/>
      <c r="G91" s="10"/>
      <c r="H91" s="10"/>
      <c r="I91" s="10"/>
      <c r="J91" s="10"/>
      <c r="K91" s="10"/>
      <c r="L91" s="10"/>
      <c r="M91" s="10"/>
      <c r="N91" s="10"/>
      <c r="O91" s="10"/>
      <c r="P91" s="10"/>
      <c r="Q91" s="10"/>
      <c r="R91" s="10"/>
      <c r="S91" s="10"/>
      <c r="T91" s="10"/>
      <c r="U91" s="10"/>
      <c r="V91" s="10"/>
    </row>
    <row r="92" spans="1:22">
      <c r="A92" s="38"/>
      <c r="B92" s="38"/>
      <c r="C92" s="38"/>
      <c r="D92" s="10"/>
      <c r="E92" s="155"/>
      <c r="F92" s="10"/>
      <c r="G92" s="10"/>
      <c r="H92" s="10"/>
      <c r="I92" s="10"/>
      <c r="J92" s="10"/>
      <c r="K92" s="10"/>
      <c r="L92" s="10"/>
      <c r="M92" s="10"/>
      <c r="N92" s="10"/>
      <c r="O92" s="10"/>
      <c r="P92" s="10"/>
      <c r="Q92" s="10"/>
      <c r="R92" s="10"/>
      <c r="S92" s="10"/>
      <c r="T92" s="10"/>
      <c r="U92" s="10"/>
      <c r="V92" s="10"/>
    </row>
    <row r="93" spans="1:22">
      <c r="A93" s="38"/>
      <c r="B93" s="38"/>
      <c r="C93" s="38"/>
      <c r="D93" s="10"/>
      <c r="E93" s="155"/>
      <c r="F93" s="10"/>
      <c r="G93" s="10"/>
      <c r="H93" s="10"/>
      <c r="I93" s="10"/>
      <c r="J93" s="10"/>
      <c r="K93" s="10"/>
      <c r="L93" s="10"/>
      <c r="M93" s="10"/>
      <c r="N93" s="10"/>
      <c r="O93" s="10"/>
      <c r="P93" s="10"/>
      <c r="Q93" s="10"/>
      <c r="R93" s="10"/>
      <c r="S93" s="10"/>
      <c r="T93" s="10"/>
      <c r="U93" s="10"/>
      <c r="V93" s="10"/>
    </row>
    <row r="94" spans="1:22">
      <c r="A94" s="38"/>
      <c r="B94" s="38"/>
      <c r="C94" s="38"/>
      <c r="D94" s="10"/>
      <c r="E94" s="155"/>
      <c r="F94" s="10"/>
      <c r="G94" s="10"/>
      <c r="H94" s="10"/>
      <c r="I94" s="10"/>
      <c r="J94" s="10"/>
      <c r="K94" s="10"/>
      <c r="L94" s="10"/>
      <c r="M94" s="10"/>
      <c r="N94" s="10"/>
      <c r="O94" s="10"/>
      <c r="P94" s="10"/>
      <c r="Q94" s="10"/>
      <c r="R94" s="10"/>
      <c r="S94" s="10"/>
      <c r="T94" s="10"/>
      <c r="U94" s="10"/>
      <c r="V94" s="10"/>
    </row>
    <row r="95" spans="1:22">
      <c r="A95" s="38"/>
      <c r="B95" s="38"/>
      <c r="C95" s="38"/>
      <c r="D95" s="10"/>
      <c r="E95" s="155"/>
      <c r="F95" s="10"/>
      <c r="G95" s="10"/>
      <c r="H95" s="10"/>
      <c r="I95" s="10"/>
      <c r="J95" s="10"/>
      <c r="K95" s="10"/>
      <c r="L95" s="10"/>
      <c r="M95" s="10"/>
      <c r="N95" s="10"/>
      <c r="O95" s="10"/>
      <c r="P95" s="10"/>
      <c r="Q95" s="10"/>
      <c r="R95" s="10"/>
      <c r="S95" s="10"/>
      <c r="T95" s="10"/>
      <c r="U95" s="10"/>
      <c r="V95" s="10"/>
    </row>
    <row r="96" spans="1:22">
      <c r="A96" s="38"/>
      <c r="B96" s="38"/>
      <c r="C96" s="38"/>
      <c r="D96" s="10"/>
      <c r="E96" s="155"/>
      <c r="F96" s="10"/>
      <c r="G96" s="10"/>
      <c r="H96" s="10"/>
      <c r="I96" s="10"/>
      <c r="J96" s="10"/>
      <c r="K96" s="10"/>
      <c r="L96" s="10"/>
      <c r="M96" s="10"/>
      <c r="N96" s="10"/>
      <c r="O96" s="10"/>
      <c r="P96" s="10"/>
      <c r="Q96" s="10"/>
      <c r="R96" s="10"/>
      <c r="S96" s="10"/>
      <c r="T96" s="10"/>
      <c r="U96" s="10"/>
      <c r="V96" s="10"/>
    </row>
    <row r="97" spans="1:22">
      <c r="A97" s="38"/>
      <c r="B97" s="38"/>
      <c r="C97" s="38"/>
      <c r="D97" s="10"/>
      <c r="E97" s="155"/>
      <c r="F97" s="10"/>
      <c r="G97" s="10"/>
      <c r="H97" s="10"/>
      <c r="I97" s="10"/>
      <c r="J97" s="10"/>
      <c r="K97" s="10"/>
      <c r="L97" s="10"/>
      <c r="M97" s="10"/>
      <c r="N97" s="10"/>
      <c r="O97" s="10"/>
      <c r="P97" s="10"/>
      <c r="Q97" s="10"/>
      <c r="R97" s="10"/>
      <c r="S97" s="10"/>
      <c r="T97" s="10"/>
      <c r="U97" s="10"/>
      <c r="V97" s="10"/>
    </row>
    <row r="98" spans="1:22">
      <c r="A98" s="38"/>
      <c r="B98" s="38"/>
      <c r="C98" s="38"/>
      <c r="D98" s="10"/>
      <c r="E98" s="155"/>
      <c r="F98" s="10"/>
      <c r="G98" s="10"/>
      <c r="H98" s="10"/>
      <c r="I98" s="10"/>
      <c r="J98" s="10"/>
      <c r="K98" s="10"/>
      <c r="L98" s="10"/>
      <c r="M98" s="10"/>
      <c r="N98" s="10"/>
      <c r="O98" s="10"/>
      <c r="P98" s="10"/>
      <c r="Q98" s="10"/>
      <c r="R98" s="10"/>
      <c r="S98" s="10"/>
      <c r="T98" s="10"/>
      <c r="U98" s="10"/>
      <c r="V98" s="10"/>
    </row>
    <row r="99" spans="1:22">
      <c r="A99" s="38"/>
      <c r="B99" s="38"/>
      <c r="C99" s="38"/>
      <c r="D99" s="10"/>
      <c r="E99" s="155"/>
      <c r="F99" s="10"/>
      <c r="G99" s="10"/>
      <c r="H99" s="10"/>
      <c r="I99" s="10"/>
      <c r="J99" s="10"/>
      <c r="K99" s="10"/>
      <c r="L99" s="10"/>
      <c r="M99" s="10"/>
      <c r="N99" s="10"/>
      <c r="O99" s="10"/>
      <c r="P99" s="10"/>
      <c r="Q99" s="10"/>
      <c r="R99" s="10"/>
      <c r="S99" s="10"/>
      <c r="T99" s="10"/>
      <c r="U99" s="10"/>
      <c r="V99" s="10"/>
    </row>
    <row r="100" spans="1:22">
      <c r="A100" s="38"/>
      <c r="B100" s="38"/>
      <c r="C100" s="38"/>
      <c r="D100" s="10"/>
      <c r="E100" s="155"/>
      <c r="F100" s="10"/>
      <c r="G100" s="10"/>
      <c r="H100" s="10"/>
      <c r="I100" s="10"/>
      <c r="J100" s="10"/>
      <c r="K100" s="10"/>
      <c r="L100" s="10"/>
      <c r="M100" s="10"/>
      <c r="N100" s="10"/>
      <c r="O100" s="10"/>
      <c r="P100" s="10"/>
      <c r="Q100" s="10"/>
      <c r="R100" s="10"/>
      <c r="S100" s="10"/>
      <c r="T100" s="10"/>
      <c r="U100" s="10"/>
      <c r="V100" s="10"/>
    </row>
    <row r="101" spans="1:22">
      <c r="A101" s="38"/>
      <c r="B101" s="38"/>
      <c r="C101" s="38"/>
      <c r="D101" s="10"/>
      <c r="E101" s="155"/>
      <c r="F101" s="10"/>
      <c r="G101" s="10"/>
      <c r="H101" s="10"/>
      <c r="I101" s="10"/>
      <c r="J101" s="10"/>
      <c r="K101" s="10"/>
      <c r="L101" s="10"/>
      <c r="M101" s="10"/>
      <c r="N101" s="10"/>
      <c r="O101" s="10"/>
      <c r="P101" s="10"/>
      <c r="Q101" s="10"/>
      <c r="R101" s="10"/>
      <c r="S101" s="10"/>
      <c r="T101" s="10"/>
      <c r="U101" s="10"/>
      <c r="V101" s="10"/>
    </row>
    <row r="102" spans="1:22">
      <c r="A102" s="38"/>
      <c r="B102" s="38"/>
      <c r="C102" s="38"/>
      <c r="D102" s="10"/>
      <c r="E102" s="155"/>
      <c r="F102" s="10"/>
      <c r="G102" s="10"/>
      <c r="H102" s="10"/>
      <c r="I102" s="10"/>
      <c r="J102" s="10"/>
      <c r="K102" s="10"/>
      <c r="L102" s="10"/>
      <c r="M102" s="10"/>
      <c r="N102" s="10"/>
      <c r="O102" s="10"/>
      <c r="P102" s="10"/>
      <c r="Q102" s="10"/>
      <c r="R102" s="10"/>
      <c r="S102" s="10"/>
      <c r="T102" s="10"/>
      <c r="U102" s="10"/>
      <c r="V102" s="10"/>
    </row>
    <row r="103" spans="1:22">
      <c r="A103" s="38"/>
      <c r="B103" s="38"/>
      <c r="C103" s="38"/>
      <c r="D103" s="10"/>
      <c r="E103" s="155"/>
      <c r="F103" s="10"/>
      <c r="G103" s="10"/>
      <c r="H103" s="10"/>
      <c r="I103" s="10"/>
      <c r="J103" s="10"/>
      <c r="K103" s="10"/>
      <c r="L103" s="10"/>
      <c r="M103" s="10"/>
      <c r="N103" s="10"/>
      <c r="O103" s="10"/>
      <c r="P103" s="10"/>
      <c r="Q103" s="10"/>
      <c r="R103" s="10"/>
      <c r="S103" s="10"/>
      <c r="T103" s="10"/>
      <c r="U103" s="10"/>
      <c r="V103" s="10"/>
    </row>
    <row r="104" spans="1:22">
      <c r="A104" s="38"/>
      <c r="B104" s="38"/>
      <c r="C104" s="38"/>
      <c r="D104" s="10"/>
      <c r="E104" s="155"/>
      <c r="F104" s="10"/>
      <c r="G104" s="10"/>
      <c r="H104" s="10"/>
      <c r="I104" s="10"/>
      <c r="J104" s="10"/>
      <c r="K104" s="10"/>
      <c r="L104" s="10"/>
      <c r="M104" s="10"/>
      <c r="N104" s="10"/>
      <c r="O104" s="10"/>
      <c r="P104" s="10"/>
      <c r="Q104" s="10"/>
      <c r="R104" s="10"/>
      <c r="S104" s="10"/>
      <c r="T104" s="10"/>
      <c r="U104" s="10"/>
      <c r="V104" s="10"/>
    </row>
    <row r="105" spans="1:22">
      <c r="A105" s="38"/>
      <c r="B105" s="38"/>
      <c r="C105" s="38"/>
      <c r="D105" s="10"/>
      <c r="E105" s="155"/>
      <c r="F105" s="10"/>
      <c r="G105" s="10"/>
      <c r="H105" s="10"/>
      <c r="I105" s="10"/>
      <c r="J105" s="10"/>
      <c r="K105" s="10"/>
      <c r="L105" s="10"/>
      <c r="M105" s="10"/>
      <c r="N105" s="10"/>
      <c r="O105" s="10"/>
      <c r="P105" s="10"/>
      <c r="Q105" s="10"/>
      <c r="R105" s="10"/>
      <c r="S105" s="10"/>
      <c r="T105" s="10"/>
      <c r="U105" s="10"/>
      <c r="V105" s="10"/>
    </row>
    <row r="106" spans="1:22">
      <c r="A106" s="38"/>
      <c r="B106" s="38"/>
      <c r="C106" s="38"/>
      <c r="D106" s="10"/>
      <c r="E106" s="155"/>
      <c r="F106" s="10"/>
      <c r="G106" s="10"/>
      <c r="H106" s="10"/>
      <c r="I106" s="10"/>
      <c r="J106" s="10"/>
      <c r="K106" s="10"/>
      <c r="L106" s="10"/>
      <c r="M106" s="10"/>
      <c r="N106" s="10"/>
      <c r="O106" s="10"/>
      <c r="P106" s="10"/>
      <c r="Q106" s="10"/>
      <c r="R106" s="10"/>
      <c r="S106" s="10"/>
      <c r="T106" s="10"/>
      <c r="U106" s="10"/>
      <c r="V106" s="10"/>
    </row>
    <row r="107" spans="1:22">
      <c r="A107" s="38"/>
      <c r="B107" s="38"/>
      <c r="C107" s="38"/>
      <c r="D107" s="10"/>
      <c r="E107" s="155"/>
      <c r="F107" s="10"/>
      <c r="G107" s="10"/>
      <c r="H107" s="10"/>
      <c r="I107" s="10"/>
      <c r="J107" s="10"/>
      <c r="K107" s="10"/>
      <c r="L107" s="10"/>
      <c r="M107" s="10"/>
      <c r="N107" s="10"/>
      <c r="O107" s="10"/>
      <c r="P107" s="10"/>
      <c r="Q107" s="10"/>
      <c r="R107" s="10"/>
      <c r="S107" s="10"/>
      <c r="T107" s="10"/>
      <c r="U107" s="10"/>
      <c r="V107" s="10"/>
    </row>
    <row r="108" spans="1:22">
      <c r="A108" s="38"/>
      <c r="B108" s="38"/>
      <c r="C108" s="38"/>
      <c r="D108" s="10"/>
      <c r="E108" s="155"/>
      <c r="F108" s="10"/>
      <c r="G108" s="10"/>
      <c r="H108" s="10"/>
      <c r="I108" s="10"/>
      <c r="J108" s="10"/>
      <c r="K108" s="10"/>
      <c r="L108" s="10"/>
      <c r="M108" s="10"/>
      <c r="N108" s="10"/>
      <c r="O108" s="10"/>
      <c r="P108" s="10"/>
      <c r="Q108" s="10"/>
      <c r="R108" s="10"/>
      <c r="S108" s="10"/>
      <c r="T108" s="10"/>
      <c r="U108" s="10"/>
      <c r="V108" s="10"/>
    </row>
    <row r="109" spans="1:22">
      <c r="A109" s="38"/>
      <c r="B109" s="38"/>
      <c r="C109" s="38"/>
      <c r="D109" s="10"/>
      <c r="E109" s="155"/>
      <c r="F109" s="10"/>
      <c r="G109" s="10"/>
      <c r="H109" s="10"/>
      <c r="I109" s="10"/>
      <c r="J109" s="10"/>
      <c r="K109" s="10"/>
      <c r="L109" s="10"/>
      <c r="M109" s="10"/>
      <c r="N109" s="10"/>
      <c r="O109" s="10"/>
      <c r="P109" s="10"/>
      <c r="Q109" s="10"/>
      <c r="R109" s="10"/>
      <c r="S109" s="10"/>
      <c r="T109" s="10"/>
      <c r="U109" s="10"/>
      <c r="V109" s="10"/>
    </row>
    <row r="110" spans="1:22">
      <c r="A110" s="38"/>
      <c r="B110" s="38"/>
      <c r="C110" s="38"/>
      <c r="D110" s="10"/>
      <c r="E110" s="155"/>
      <c r="F110" s="10"/>
      <c r="G110" s="10"/>
      <c r="H110" s="10"/>
      <c r="I110" s="10"/>
      <c r="J110" s="10"/>
      <c r="K110" s="10"/>
      <c r="L110" s="10"/>
      <c r="M110" s="10"/>
      <c r="N110" s="10"/>
      <c r="O110" s="10"/>
      <c r="P110" s="10"/>
      <c r="Q110" s="10"/>
      <c r="R110" s="10"/>
      <c r="S110" s="10"/>
      <c r="T110" s="10"/>
      <c r="U110" s="10"/>
      <c r="V110" s="10"/>
    </row>
    <row r="111" spans="1:22">
      <c r="A111" s="38"/>
      <c r="B111" s="38"/>
      <c r="C111" s="38"/>
      <c r="D111" s="10"/>
      <c r="E111" s="155"/>
      <c r="F111" s="10"/>
      <c r="G111" s="10"/>
      <c r="H111" s="10"/>
      <c r="I111" s="10"/>
      <c r="J111" s="10"/>
      <c r="K111" s="10"/>
      <c r="L111" s="10"/>
      <c r="M111" s="10"/>
      <c r="N111" s="10"/>
      <c r="O111" s="10"/>
      <c r="P111" s="10"/>
      <c r="Q111" s="10"/>
      <c r="R111" s="10"/>
      <c r="S111" s="10"/>
      <c r="T111" s="10"/>
      <c r="U111" s="10"/>
      <c r="V111" s="10"/>
    </row>
    <row r="112" spans="1:22">
      <c r="A112" s="38"/>
      <c r="B112" s="38"/>
      <c r="C112" s="38"/>
      <c r="D112" s="10"/>
      <c r="E112" s="155"/>
      <c r="F112" s="10"/>
      <c r="G112" s="10"/>
      <c r="H112" s="10"/>
      <c r="I112" s="10"/>
      <c r="J112" s="10"/>
      <c r="K112" s="10"/>
      <c r="L112" s="10"/>
      <c r="M112" s="10"/>
      <c r="N112" s="10"/>
      <c r="O112" s="10"/>
      <c r="P112" s="10"/>
      <c r="Q112" s="10"/>
      <c r="R112" s="10"/>
      <c r="S112" s="10"/>
      <c r="T112" s="10"/>
      <c r="U112" s="10"/>
      <c r="V112" s="10"/>
    </row>
    <row r="113" spans="1:22">
      <c r="A113" s="38"/>
      <c r="B113" s="38"/>
      <c r="C113" s="38"/>
      <c r="D113" s="10"/>
      <c r="E113" s="155"/>
      <c r="F113" s="10"/>
      <c r="G113" s="10"/>
      <c r="H113" s="10"/>
      <c r="I113" s="10"/>
      <c r="J113" s="10"/>
      <c r="K113" s="10"/>
      <c r="L113" s="10"/>
      <c r="M113" s="10"/>
      <c r="N113" s="10"/>
      <c r="O113" s="10"/>
      <c r="P113" s="10"/>
      <c r="Q113" s="10"/>
      <c r="R113" s="10"/>
      <c r="S113" s="10"/>
      <c r="T113" s="10"/>
      <c r="U113" s="10"/>
      <c r="V113" s="10"/>
    </row>
    <row r="114" spans="1:22">
      <c r="A114" s="38"/>
      <c r="B114" s="38"/>
      <c r="C114" s="38"/>
      <c r="D114" s="10"/>
      <c r="E114" s="155"/>
      <c r="F114" s="10"/>
      <c r="G114" s="10"/>
      <c r="H114" s="10"/>
      <c r="I114" s="10"/>
      <c r="J114" s="10"/>
      <c r="K114" s="10"/>
      <c r="L114" s="10"/>
      <c r="M114" s="10"/>
      <c r="N114" s="10"/>
      <c r="O114" s="10"/>
      <c r="P114" s="10"/>
      <c r="Q114" s="10"/>
      <c r="R114" s="10"/>
      <c r="S114" s="10"/>
      <c r="T114" s="10"/>
      <c r="U114" s="10"/>
      <c r="V114" s="10"/>
    </row>
    <row r="115" spans="1:22">
      <c r="A115" s="38"/>
      <c r="B115" s="38"/>
      <c r="C115" s="38"/>
      <c r="D115" s="10"/>
      <c r="E115" s="155"/>
      <c r="F115" s="10"/>
      <c r="G115" s="10"/>
      <c r="H115" s="10"/>
      <c r="I115" s="10"/>
      <c r="J115" s="10"/>
      <c r="K115" s="10"/>
      <c r="L115" s="10"/>
      <c r="M115" s="10"/>
      <c r="N115" s="10"/>
      <c r="O115" s="10"/>
      <c r="P115" s="10"/>
      <c r="Q115" s="10"/>
      <c r="R115" s="10"/>
      <c r="S115" s="10"/>
      <c r="T115" s="10"/>
      <c r="U115" s="10"/>
      <c r="V115" s="10"/>
    </row>
    <row r="116" spans="1:22">
      <c r="A116" s="38"/>
      <c r="B116" s="38"/>
      <c r="C116" s="38"/>
      <c r="D116" s="10"/>
      <c r="E116" s="155"/>
      <c r="F116" s="10"/>
      <c r="G116" s="10"/>
      <c r="H116" s="10"/>
      <c r="I116" s="10"/>
      <c r="J116" s="10"/>
      <c r="K116" s="10"/>
      <c r="L116" s="10"/>
      <c r="M116" s="10"/>
      <c r="N116" s="10"/>
      <c r="O116" s="10"/>
      <c r="P116" s="10"/>
      <c r="Q116" s="10"/>
      <c r="R116" s="10"/>
      <c r="S116" s="10"/>
      <c r="T116" s="10"/>
      <c r="U116" s="10"/>
      <c r="V116" s="10"/>
    </row>
    <row r="117" spans="1:22">
      <c r="A117" s="38"/>
      <c r="B117" s="38"/>
      <c r="C117" s="38"/>
      <c r="D117" s="10"/>
      <c r="E117" s="155"/>
      <c r="F117" s="10"/>
      <c r="G117" s="10"/>
      <c r="H117" s="10"/>
      <c r="I117" s="10"/>
      <c r="J117" s="10"/>
      <c r="K117" s="10"/>
      <c r="L117" s="10"/>
      <c r="M117" s="10"/>
      <c r="N117" s="10"/>
      <c r="O117" s="10"/>
      <c r="P117" s="10"/>
      <c r="Q117" s="10"/>
      <c r="R117" s="10"/>
      <c r="S117" s="10"/>
      <c r="T117" s="10"/>
      <c r="U117" s="10"/>
      <c r="V117" s="10"/>
    </row>
    <row r="118" spans="1:22">
      <c r="A118" s="38"/>
      <c r="B118" s="38"/>
      <c r="C118" s="38"/>
      <c r="D118" s="10"/>
      <c r="E118" s="155"/>
      <c r="F118" s="10"/>
      <c r="G118" s="10"/>
      <c r="H118" s="10"/>
      <c r="I118" s="10"/>
      <c r="J118" s="10"/>
      <c r="K118" s="10"/>
      <c r="L118" s="10"/>
      <c r="M118" s="10"/>
      <c r="N118" s="10"/>
      <c r="O118" s="10"/>
      <c r="P118" s="10"/>
      <c r="Q118" s="10"/>
      <c r="R118" s="10"/>
      <c r="S118" s="10"/>
      <c r="T118" s="10"/>
      <c r="U118" s="10"/>
      <c r="V118" s="10"/>
    </row>
    <row r="119" spans="1:22">
      <c r="A119" s="38"/>
      <c r="B119" s="38"/>
      <c r="C119" s="38"/>
      <c r="D119" s="10"/>
      <c r="E119" s="155"/>
      <c r="F119" s="10"/>
      <c r="G119" s="10"/>
      <c r="H119" s="10"/>
      <c r="I119" s="10"/>
      <c r="J119" s="10"/>
      <c r="K119" s="10"/>
      <c r="L119" s="10"/>
      <c r="M119" s="10"/>
      <c r="N119" s="10"/>
      <c r="O119" s="10"/>
      <c r="P119" s="10"/>
      <c r="Q119" s="10"/>
      <c r="R119" s="10"/>
      <c r="S119" s="10"/>
      <c r="T119" s="10"/>
      <c r="U119" s="10"/>
      <c r="V119" s="10"/>
    </row>
    <row r="120" spans="1:22">
      <c r="A120" s="57"/>
      <c r="B120" s="57"/>
      <c r="C120" s="57"/>
      <c r="D120" s="54"/>
      <c r="E120" s="156"/>
      <c r="F120" s="54"/>
      <c r="G120" s="54"/>
      <c r="H120" s="54"/>
      <c r="I120" s="54"/>
      <c r="J120" s="54"/>
      <c r="K120" s="54"/>
      <c r="L120" s="54"/>
      <c r="M120" s="54"/>
      <c r="N120" s="54"/>
      <c r="O120" s="54"/>
      <c r="P120" s="54"/>
      <c r="Q120" s="54"/>
      <c r="R120" s="54"/>
      <c r="S120" s="54"/>
      <c r="T120" s="54"/>
      <c r="U120" s="54"/>
      <c r="V120" s="54"/>
    </row>
    <row r="121" spans="1:22">
      <c r="A121" s="57"/>
      <c r="B121" s="57"/>
      <c r="C121" s="57"/>
      <c r="D121" s="54"/>
      <c r="E121" s="156"/>
      <c r="F121" s="54"/>
      <c r="G121" s="54"/>
      <c r="H121" s="54"/>
      <c r="I121" s="54"/>
      <c r="J121" s="54"/>
      <c r="K121" s="54"/>
      <c r="L121" s="54"/>
      <c r="M121" s="54"/>
      <c r="N121" s="54"/>
      <c r="O121" s="54"/>
      <c r="P121" s="54"/>
      <c r="Q121" s="54"/>
      <c r="R121" s="54"/>
      <c r="S121" s="54"/>
      <c r="T121" s="54"/>
      <c r="U121" s="54"/>
      <c r="V121" s="54"/>
    </row>
    <row r="122" spans="1:22">
      <c r="A122" s="57"/>
      <c r="B122" s="57"/>
      <c r="C122" s="57"/>
      <c r="D122" s="54"/>
      <c r="E122" s="156"/>
      <c r="F122" s="54"/>
      <c r="G122" s="54"/>
      <c r="H122" s="54"/>
      <c r="I122" s="54"/>
      <c r="J122" s="54"/>
      <c r="K122" s="54"/>
      <c r="L122" s="54"/>
      <c r="M122" s="54"/>
      <c r="N122" s="54"/>
      <c r="O122" s="54"/>
      <c r="P122" s="54"/>
      <c r="Q122" s="54"/>
      <c r="R122" s="54"/>
      <c r="S122" s="54"/>
      <c r="T122" s="54"/>
      <c r="U122" s="54"/>
      <c r="V122" s="54"/>
    </row>
    <row r="123" spans="1:22">
      <c r="A123" s="57"/>
      <c r="B123" s="57"/>
      <c r="C123" s="57"/>
      <c r="D123" s="54"/>
      <c r="E123" s="156"/>
      <c r="F123" s="54"/>
      <c r="G123" s="54"/>
      <c r="H123" s="54"/>
      <c r="I123" s="54"/>
      <c r="J123" s="54"/>
      <c r="K123" s="54"/>
      <c r="L123" s="54"/>
      <c r="M123" s="54"/>
      <c r="N123" s="54"/>
      <c r="O123" s="54"/>
      <c r="P123" s="54"/>
      <c r="Q123" s="54"/>
      <c r="R123" s="54"/>
      <c r="S123" s="54"/>
      <c r="T123" s="54"/>
      <c r="U123" s="54"/>
      <c r="V123" s="54"/>
    </row>
    <row r="124" spans="1:22">
      <c r="A124" s="57"/>
      <c r="B124" s="57"/>
      <c r="C124" s="57"/>
      <c r="D124" s="54"/>
      <c r="E124" s="156"/>
      <c r="F124" s="54"/>
      <c r="G124" s="54"/>
      <c r="H124" s="54"/>
      <c r="I124" s="54"/>
      <c r="J124" s="54"/>
      <c r="K124" s="54"/>
      <c r="L124" s="54"/>
      <c r="M124" s="54"/>
      <c r="N124" s="54"/>
      <c r="O124" s="54"/>
      <c r="P124" s="54"/>
      <c r="Q124" s="54"/>
      <c r="R124" s="54"/>
      <c r="S124" s="54"/>
      <c r="T124" s="54"/>
      <c r="U124" s="54"/>
      <c r="V124" s="54"/>
    </row>
    <row r="125" spans="1:22">
      <c r="A125" s="57"/>
      <c r="B125" s="57"/>
      <c r="C125" s="57"/>
      <c r="D125" s="54"/>
      <c r="E125" s="156"/>
      <c r="F125" s="54"/>
      <c r="G125" s="54"/>
      <c r="H125" s="54"/>
      <c r="I125" s="54"/>
      <c r="J125" s="54"/>
      <c r="K125" s="54"/>
      <c r="L125" s="54"/>
      <c r="M125" s="54"/>
      <c r="N125" s="54"/>
      <c r="O125" s="54"/>
      <c r="P125" s="54"/>
      <c r="Q125" s="54"/>
      <c r="R125" s="54"/>
      <c r="S125" s="54"/>
      <c r="T125" s="54"/>
      <c r="U125" s="54"/>
      <c r="V125" s="54"/>
    </row>
    <row r="126" spans="1:22">
      <c r="A126" s="57"/>
      <c r="B126" s="57"/>
      <c r="C126" s="57"/>
      <c r="D126" s="54"/>
      <c r="E126" s="156"/>
      <c r="F126" s="54"/>
      <c r="G126" s="54"/>
      <c r="H126" s="54"/>
      <c r="I126" s="54"/>
      <c r="J126" s="54"/>
      <c r="K126" s="54"/>
      <c r="L126" s="54"/>
      <c r="M126" s="54"/>
      <c r="N126" s="54"/>
      <c r="O126" s="54"/>
      <c r="P126" s="54"/>
      <c r="Q126" s="54"/>
      <c r="R126" s="54"/>
      <c r="S126" s="54"/>
      <c r="T126" s="54"/>
      <c r="U126" s="54"/>
      <c r="V126" s="54"/>
    </row>
    <row r="127" spans="1:22">
      <c r="A127" s="57"/>
      <c r="B127" s="57"/>
      <c r="C127" s="57"/>
      <c r="D127" s="54"/>
      <c r="E127" s="156"/>
      <c r="F127" s="54"/>
      <c r="G127" s="54"/>
      <c r="H127" s="54"/>
      <c r="I127" s="54"/>
      <c r="J127" s="54"/>
      <c r="K127" s="54"/>
      <c r="L127" s="54"/>
      <c r="M127" s="54"/>
      <c r="N127" s="54"/>
      <c r="O127" s="54"/>
      <c r="P127" s="54"/>
      <c r="Q127" s="54"/>
      <c r="R127" s="54"/>
      <c r="S127" s="54"/>
      <c r="T127" s="54"/>
      <c r="U127" s="54"/>
      <c r="V127" s="54"/>
    </row>
    <row r="128" spans="1:22">
      <c r="A128" s="57"/>
      <c r="B128" s="57"/>
      <c r="C128" s="57"/>
      <c r="D128" s="54"/>
      <c r="E128" s="156"/>
      <c r="F128" s="54"/>
      <c r="G128" s="54"/>
      <c r="H128" s="54"/>
      <c r="I128" s="54"/>
      <c r="J128" s="54"/>
      <c r="K128" s="54"/>
      <c r="L128" s="54"/>
      <c r="M128" s="54"/>
      <c r="N128" s="54"/>
      <c r="O128" s="54"/>
      <c r="P128" s="54"/>
      <c r="Q128" s="54"/>
      <c r="R128" s="54"/>
      <c r="S128" s="54"/>
      <c r="T128" s="54"/>
      <c r="U128" s="54"/>
      <c r="V128" s="54"/>
    </row>
    <row r="129" spans="1:22">
      <c r="A129" s="57"/>
      <c r="B129" s="57"/>
      <c r="C129" s="57"/>
      <c r="D129" s="54"/>
      <c r="E129" s="156"/>
      <c r="F129" s="54"/>
      <c r="G129" s="54"/>
      <c r="H129" s="54"/>
      <c r="I129" s="54"/>
      <c r="J129" s="54"/>
      <c r="K129" s="54"/>
      <c r="L129" s="54"/>
      <c r="M129" s="54"/>
      <c r="N129" s="54"/>
      <c r="O129" s="54"/>
      <c r="P129" s="54"/>
      <c r="Q129" s="54"/>
      <c r="R129" s="54"/>
      <c r="S129" s="54"/>
      <c r="T129" s="54"/>
      <c r="U129" s="54"/>
      <c r="V129" s="54"/>
    </row>
    <row r="130" spans="1:22">
      <c r="A130" s="57"/>
      <c r="B130" s="57"/>
      <c r="C130" s="57"/>
      <c r="D130" s="54"/>
      <c r="E130" s="156"/>
      <c r="F130" s="54"/>
      <c r="G130" s="54"/>
      <c r="H130" s="54"/>
      <c r="I130" s="54"/>
      <c r="J130" s="54"/>
      <c r="K130" s="54"/>
      <c r="L130" s="54"/>
      <c r="M130" s="54"/>
      <c r="N130" s="54"/>
      <c r="O130" s="54"/>
      <c r="P130" s="54"/>
      <c r="Q130" s="54"/>
      <c r="R130" s="54"/>
      <c r="S130" s="54"/>
      <c r="T130" s="54"/>
      <c r="U130" s="54"/>
      <c r="V130" s="54"/>
    </row>
    <row r="131" spans="1:22">
      <c r="A131" s="57"/>
      <c r="B131" s="57"/>
      <c r="C131" s="57"/>
      <c r="D131" s="54"/>
      <c r="E131" s="156"/>
      <c r="F131" s="54"/>
      <c r="G131" s="54"/>
      <c r="H131" s="54"/>
      <c r="I131" s="54"/>
      <c r="J131" s="54"/>
      <c r="K131" s="54"/>
      <c r="L131" s="54"/>
      <c r="M131" s="54"/>
      <c r="N131" s="54"/>
      <c r="O131" s="54"/>
      <c r="P131" s="54"/>
      <c r="Q131" s="54"/>
      <c r="R131" s="54"/>
      <c r="S131" s="54"/>
      <c r="T131" s="54"/>
      <c r="U131" s="54"/>
      <c r="V131" s="54"/>
    </row>
    <row r="132" spans="1:22">
      <c r="A132" s="57"/>
      <c r="B132" s="57"/>
      <c r="C132" s="57"/>
      <c r="D132" s="54"/>
      <c r="E132" s="156"/>
      <c r="F132" s="54"/>
      <c r="G132" s="54"/>
      <c r="H132" s="54"/>
      <c r="I132" s="54"/>
      <c r="J132" s="54"/>
      <c r="K132" s="54"/>
      <c r="L132" s="54"/>
      <c r="M132" s="54"/>
      <c r="N132" s="54"/>
      <c r="O132" s="54"/>
      <c r="P132" s="54"/>
      <c r="Q132" s="54"/>
      <c r="R132" s="54"/>
      <c r="S132" s="54"/>
      <c r="T132" s="54"/>
      <c r="U132" s="54"/>
      <c r="V132" s="54"/>
    </row>
    <row r="133" spans="1:22">
      <c r="A133" s="57"/>
      <c r="B133" s="57"/>
      <c r="C133" s="57"/>
      <c r="D133" s="54"/>
      <c r="E133" s="156"/>
      <c r="F133" s="54"/>
      <c r="G133" s="54"/>
      <c r="H133" s="54"/>
      <c r="I133" s="54"/>
      <c r="J133" s="54"/>
      <c r="K133" s="54"/>
      <c r="L133" s="54"/>
      <c r="M133" s="54"/>
      <c r="N133" s="54"/>
      <c r="O133" s="54"/>
      <c r="P133" s="54"/>
      <c r="Q133" s="54"/>
      <c r="R133" s="54"/>
      <c r="S133" s="54"/>
      <c r="T133" s="54"/>
      <c r="U133" s="54"/>
      <c r="V133" s="54"/>
    </row>
    <row r="134" spans="1:22">
      <c r="A134" s="57"/>
      <c r="B134" s="57"/>
      <c r="C134" s="57"/>
      <c r="D134" s="54"/>
      <c r="E134" s="156"/>
      <c r="F134" s="54"/>
      <c r="G134" s="54"/>
      <c r="H134" s="54"/>
      <c r="I134" s="54"/>
      <c r="J134" s="54"/>
      <c r="K134" s="54"/>
      <c r="L134" s="54"/>
      <c r="M134" s="54"/>
      <c r="N134" s="54"/>
      <c r="O134" s="54"/>
      <c r="P134" s="54"/>
      <c r="Q134" s="54"/>
      <c r="R134" s="54"/>
      <c r="S134" s="54"/>
      <c r="T134" s="54"/>
      <c r="U134" s="54"/>
      <c r="V134" s="54"/>
    </row>
    <row r="135" spans="1:22">
      <c r="A135" s="57"/>
      <c r="B135" s="57"/>
      <c r="C135" s="57"/>
      <c r="D135" s="54"/>
      <c r="E135" s="156"/>
      <c r="F135" s="54"/>
      <c r="G135" s="54"/>
      <c r="H135" s="54"/>
      <c r="I135" s="54"/>
      <c r="J135" s="54"/>
      <c r="K135" s="54"/>
      <c r="L135" s="54"/>
      <c r="M135" s="54"/>
      <c r="N135" s="54"/>
      <c r="O135" s="54"/>
      <c r="P135" s="54"/>
      <c r="Q135" s="54"/>
      <c r="R135" s="54"/>
      <c r="S135" s="54"/>
      <c r="T135" s="54"/>
      <c r="U135" s="54"/>
      <c r="V135" s="54"/>
    </row>
    <row r="136" spans="1:22">
      <c r="A136" s="57"/>
      <c r="B136" s="57"/>
      <c r="C136" s="57"/>
      <c r="D136" s="54"/>
      <c r="E136" s="156"/>
      <c r="F136" s="54"/>
      <c r="G136" s="54"/>
      <c r="H136" s="54"/>
      <c r="I136" s="54"/>
      <c r="J136" s="54"/>
      <c r="K136" s="54"/>
      <c r="L136" s="54"/>
      <c r="M136" s="54"/>
      <c r="N136" s="54"/>
      <c r="O136" s="54"/>
      <c r="P136" s="54"/>
      <c r="Q136" s="54"/>
      <c r="R136" s="54"/>
      <c r="S136" s="54"/>
      <c r="T136" s="54"/>
      <c r="U136" s="54"/>
      <c r="V136" s="54"/>
    </row>
    <row r="137" spans="1:22">
      <c r="A137" s="57"/>
      <c r="B137" s="57"/>
      <c r="C137" s="57"/>
      <c r="D137" s="54"/>
      <c r="E137" s="156"/>
      <c r="F137" s="54"/>
      <c r="G137" s="54"/>
      <c r="H137" s="54"/>
      <c r="I137" s="54"/>
      <c r="J137" s="54"/>
      <c r="K137" s="54"/>
      <c r="L137" s="54"/>
      <c r="M137" s="54"/>
      <c r="N137" s="54"/>
      <c r="O137" s="54"/>
      <c r="P137" s="54"/>
      <c r="Q137" s="54"/>
      <c r="R137" s="54"/>
      <c r="S137" s="54"/>
      <c r="T137" s="54"/>
      <c r="U137" s="54"/>
      <c r="V137" s="54"/>
    </row>
    <row r="138" spans="1:22">
      <c r="A138" s="57"/>
      <c r="B138" s="57"/>
      <c r="C138" s="57"/>
      <c r="D138" s="54"/>
      <c r="E138" s="156"/>
      <c r="F138" s="54"/>
      <c r="G138" s="54"/>
      <c r="H138" s="54"/>
      <c r="I138" s="54"/>
      <c r="J138" s="54"/>
      <c r="K138" s="54"/>
      <c r="L138" s="54"/>
      <c r="M138" s="54"/>
      <c r="N138" s="54"/>
      <c r="O138" s="54"/>
      <c r="P138" s="54"/>
      <c r="Q138" s="54"/>
      <c r="R138" s="54"/>
      <c r="S138" s="54"/>
      <c r="T138" s="54"/>
      <c r="U138" s="54"/>
      <c r="V138" s="54"/>
    </row>
    <row r="139" spans="1:22">
      <c r="A139" s="57"/>
      <c r="B139" s="57"/>
      <c r="C139" s="57"/>
      <c r="D139" s="54"/>
      <c r="E139" s="156"/>
      <c r="F139" s="54"/>
      <c r="G139" s="54"/>
      <c r="H139" s="54"/>
      <c r="I139" s="54"/>
      <c r="J139" s="54"/>
      <c r="K139" s="54"/>
      <c r="L139" s="54"/>
      <c r="M139" s="54"/>
      <c r="N139" s="54"/>
      <c r="O139" s="54"/>
      <c r="P139" s="54"/>
      <c r="Q139" s="54"/>
      <c r="R139" s="54"/>
      <c r="S139" s="54"/>
      <c r="T139" s="54"/>
      <c r="U139" s="54"/>
      <c r="V139" s="54"/>
    </row>
    <row r="140" spans="1:22">
      <c r="A140" s="57"/>
      <c r="B140" s="57"/>
      <c r="C140" s="57"/>
      <c r="D140" s="54"/>
      <c r="E140" s="156"/>
      <c r="F140" s="54"/>
      <c r="G140" s="54"/>
      <c r="H140" s="54"/>
      <c r="I140" s="54"/>
      <c r="J140" s="54"/>
      <c r="K140" s="54"/>
      <c r="L140" s="54"/>
      <c r="M140" s="54"/>
      <c r="N140" s="54"/>
      <c r="O140" s="54"/>
      <c r="P140" s="54"/>
      <c r="Q140" s="54"/>
      <c r="R140" s="54"/>
      <c r="S140" s="54"/>
      <c r="T140" s="54"/>
      <c r="U140" s="54"/>
      <c r="V140" s="54"/>
    </row>
    <row r="141" spans="1:22">
      <c r="A141" s="57"/>
      <c r="B141" s="57"/>
      <c r="C141" s="57"/>
      <c r="D141" s="54"/>
      <c r="E141" s="156"/>
      <c r="F141" s="54"/>
      <c r="G141" s="54"/>
      <c r="H141" s="54"/>
      <c r="I141" s="54"/>
      <c r="J141" s="54"/>
      <c r="K141" s="54"/>
      <c r="L141" s="54"/>
      <c r="M141" s="54"/>
      <c r="N141" s="54"/>
      <c r="O141" s="54"/>
      <c r="P141" s="54"/>
      <c r="Q141" s="54"/>
      <c r="R141" s="54"/>
      <c r="S141" s="54"/>
      <c r="T141" s="54"/>
      <c r="U141" s="54"/>
      <c r="V141" s="54"/>
    </row>
    <row r="142" spans="1:22">
      <c r="A142" s="57"/>
      <c r="B142" s="57"/>
      <c r="C142" s="57"/>
      <c r="D142" s="54"/>
      <c r="E142" s="156"/>
      <c r="F142" s="54"/>
      <c r="G142" s="54"/>
      <c r="H142" s="54"/>
      <c r="I142" s="54"/>
      <c r="J142" s="54"/>
      <c r="K142" s="54"/>
      <c r="L142" s="54"/>
      <c r="M142" s="54"/>
      <c r="N142" s="54"/>
      <c r="O142" s="54"/>
      <c r="P142" s="54"/>
      <c r="Q142" s="54"/>
      <c r="R142" s="54"/>
      <c r="S142" s="54"/>
      <c r="T142" s="54"/>
      <c r="U142" s="54"/>
      <c r="V142" s="54"/>
    </row>
    <row r="143" spans="1:22">
      <c r="A143" s="57"/>
      <c r="B143" s="57"/>
      <c r="C143" s="57"/>
      <c r="D143" s="54"/>
      <c r="E143" s="156"/>
      <c r="F143" s="54"/>
      <c r="G143" s="54"/>
      <c r="H143" s="54"/>
      <c r="I143" s="54"/>
      <c r="J143" s="54"/>
      <c r="K143" s="54"/>
      <c r="L143" s="54"/>
      <c r="M143" s="54"/>
      <c r="N143" s="54"/>
      <c r="O143" s="54"/>
      <c r="P143" s="54"/>
      <c r="Q143" s="54"/>
      <c r="R143" s="54"/>
      <c r="S143" s="54"/>
      <c r="T143" s="54"/>
      <c r="U143" s="54"/>
      <c r="V143" s="54"/>
    </row>
    <row r="144" spans="1:22">
      <c r="A144" s="57"/>
      <c r="B144" s="57"/>
      <c r="C144" s="57"/>
      <c r="D144" s="54"/>
      <c r="E144" s="156"/>
      <c r="F144" s="54"/>
      <c r="G144" s="54"/>
      <c r="H144" s="54"/>
      <c r="I144" s="54"/>
      <c r="J144" s="54"/>
      <c r="K144" s="54"/>
      <c r="L144" s="54"/>
      <c r="M144" s="54"/>
      <c r="N144" s="54"/>
      <c r="O144" s="54"/>
      <c r="P144" s="54"/>
      <c r="Q144" s="54"/>
      <c r="R144" s="54"/>
      <c r="S144" s="54"/>
      <c r="T144" s="54"/>
      <c r="U144" s="54"/>
      <c r="V144" s="54"/>
    </row>
    <row r="145" spans="1:22">
      <c r="A145" s="57"/>
      <c r="B145" s="57"/>
      <c r="C145" s="57"/>
      <c r="D145" s="54"/>
      <c r="E145" s="156"/>
      <c r="F145" s="54"/>
      <c r="G145" s="54"/>
      <c r="H145" s="54"/>
      <c r="I145" s="54"/>
      <c r="J145" s="54"/>
      <c r="K145" s="54"/>
      <c r="L145" s="54"/>
      <c r="M145" s="54"/>
      <c r="N145" s="54"/>
      <c r="O145" s="54"/>
      <c r="P145" s="54"/>
      <c r="Q145" s="54"/>
      <c r="R145" s="54"/>
      <c r="S145" s="54"/>
      <c r="T145" s="54"/>
      <c r="U145" s="54"/>
      <c r="V145" s="54"/>
    </row>
    <row r="146" spans="1:22">
      <c r="A146" s="57"/>
      <c r="B146" s="57"/>
      <c r="C146" s="57"/>
      <c r="D146" s="54"/>
      <c r="E146" s="156"/>
      <c r="F146" s="54"/>
      <c r="G146" s="54"/>
      <c r="H146" s="54"/>
      <c r="I146" s="54"/>
      <c r="J146" s="54"/>
      <c r="K146" s="54"/>
      <c r="L146" s="54"/>
      <c r="M146" s="54"/>
      <c r="N146" s="54"/>
      <c r="O146" s="54"/>
      <c r="P146" s="54"/>
      <c r="Q146" s="54"/>
      <c r="R146" s="54"/>
      <c r="S146" s="54"/>
      <c r="T146" s="54"/>
      <c r="U146" s="54"/>
      <c r="V146" s="54"/>
    </row>
    <row r="147" spans="1:22">
      <c r="A147" s="57"/>
      <c r="B147" s="57"/>
      <c r="C147" s="57"/>
      <c r="D147" s="54"/>
      <c r="E147" s="156"/>
      <c r="F147" s="54"/>
      <c r="G147" s="54"/>
      <c r="H147" s="54"/>
      <c r="I147" s="54"/>
      <c r="J147" s="54"/>
      <c r="K147" s="54"/>
      <c r="L147" s="54"/>
      <c r="M147" s="54"/>
      <c r="N147" s="54"/>
      <c r="O147" s="54"/>
      <c r="P147" s="54"/>
      <c r="Q147" s="54"/>
      <c r="R147" s="54"/>
      <c r="S147" s="54"/>
      <c r="T147" s="54"/>
      <c r="U147" s="54"/>
      <c r="V147" s="54"/>
    </row>
    <row r="148" spans="1:22">
      <c r="A148" s="57"/>
      <c r="B148" s="57"/>
      <c r="C148" s="57"/>
      <c r="D148" s="54"/>
      <c r="E148" s="156"/>
      <c r="F148" s="54"/>
      <c r="G148" s="54"/>
      <c r="H148" s="54"/>
      <c r="I148" s="54"/>
      <c r="J148" s="54"/>
      <c r="K148" s="54"/>
      <c r="L148" s="54"/>
      <c r="M148" s="54"/>
      <c r="N148" s="54"/>
      <c r="O148" s="54"/>
      <c r="P148" s="54"/>
      <c r="Q148" s="54"/>
      <c r="R148" s="54"/>
      <c r="S148" s="54"/>
      <c r="T148" s="54"/>
      <c r="U148" s="54"/>
      <c r="V148" s="54"/>
    </row>
    <row r="149" spans="1:22">
      <c r="A149" s="57"/>
      <c r="B149" s="57"/>
      <c r="C149" s="57"/>
      <c r="D149" s="54"/>
      <c r="E149" s="156"/>
      <c r="F149" s="54"/>
      <c r="G149" s="54"/>
      <c r="H149" s="54"/>
      <c r="I149" s="54"/>
      <c r="J149" s="54"/>
      <c r="K149" s="54"/>
      <c r="L149" s="54"/>
      <c r="M149" s="54"/>
      <c r="N149" s="54"/>
      <c r="O149" s="54"/>
      <c r="P149" s="54"/>
      <c r="Q149" s="54"/>
      <c r="R149" s="54"/>
      <c r="S149" s="54"/>
      <c r="T149" s="54"/>
      <c r="U149" s="54"/>
      <c r="V149" s="54"/>
    </row>
    <row r="150" spans="1:22">
      <c r="A150" s="57"/>
      <c r="B150" s="57"/>
      <c r="C150" s="57"/>
      <c r="D150" s="54"/>
      <c r="E150" s="156"/>
      <c r="F150" s="54"/>
      <c r="G150" s="54"/>
      <c r="H150" s="54"/>
      <c r="I150" s="54"/>
      <c r="J150" s="54"/>
      <c r="K150" s="54"/>
      <c r="L150" s="54"/>
      <c r="M150" s="54"/>
      <c r="N150" s="54"/>
      <c r="O150" s="54"/>
      <c r="P150" s="54"/>
      <c r="Q150" s="54"/>
      <c r="R150" s="54"/>
      <c r="S150" s="54"/>
      <c r="T150" s="54"/>
      <c r="U150" s="54"/>
      <c r="V150" s="54"/>
    </row>
    <row r="151" spans="1:22">
      <c r="A151" s="57"/>
      <c r="B151" s="57"/>
      <c r="C151" s="57"/>
      <c r="D151" s="54"/>
      <c r="E151" s="156"/>
      <c r="F151" s="54"/>
      <c r="G151" s="54"/>
      <c r="H151" s="54"/>
      <c r="I151" s="54"/>
      <c r="J151" s="54"/>
      <c r="K151" s="54"/>
      <c r="L151" s="54"/>
      <c r="M151" s="54"/>
      <c r="N151" s="54"/>
      <c r="O151" s="54"/>
      <c r="P151" s="54"/>
      <c r="Q151" s="54"/>
      <c r="R151" s="54"/>
      <c r="S151" s="54"/>
      <c r="T151" s="54"/>
      <c r="U151" s="54"/>
      <c r="V151" s="54"/>
    </row>
    <row r="152" spans="1:22">
      <c r="A152" s="57"/>
      <c r="B152" s="57"/>
      <c r="C152" s="57"/>
      <c r="D152" s="54"/>
      <c r="E152" s="156"/>
      <c r="F152" s="54"/>
      <c r="G152" s="54"/>
      <c r="H152" s="54"/>
      <c r="I152" s="54"/>
      <c r="J152" s="54"/>
      <c r="K152" s="54"/>
      <c r="L152" s="54"/>
      <c r="M152" s="54"/>
      <c r="N152" s="54"/>
      <c r="O152" s="54"/>
      <c r="P152" s="54"/>
      <c r="Q152" s="54"/>
      <c r="R152" s="54"/>
      <c r="S152" s="54"/>
      <c r="T152" s="54"/>
      <c r="U152" s="54"/>
      <c r="V152" s="54"/>
    </row>
    <row r="153" spans="1:22">
      <c r="A153" s="57"/>
      <c r="B153" s="57"/>
      <c r="C153" s="57"/>
      <c r="D153" s="54"/>
      <c r="E153" s="156"/>
      <c r="F153" s="54"/>
      <c r="G153" s="54"/>
      <c r="H153" s="54"/>
      <c r="I153" s="54"/>
      <c r="J153" s="54"/>
      <c r="K153" s="54"/>
      <c r="L153" s="54"/>
      <c r="M153" s="54"/>
      <c r="N153" s="54"/>
      <c r="O153" s="54"/>
      <c r="P153" s="54"/>
      <c r="Q153" s="54"/>
      <c r="R153" s="54"/>
      <c r="S153" s="54"/>
      <c r="T153" s="54"/>
      <c r="U153" s="54"/>
      <c r="V153" s="54"/>
    </row>
    <row r="154" spans="1:22">
      <c r="A154" s="57"/>
      <c r="B154" s="57"/>
      <c r="C154" s="57"/>
      <c r="D154" s="54"/>
      <c r="E154" s="156"/>
      <c r="F154" s="54"/>
      <c r="G154" s="54"/>
      <c r="H154" s="54"/>
      <c r="I154" s="54"/>
      <c r="J154" s="54"/>
      <c r="K154" s="54"/>
      <c r="L154" s="54"/>
      <c r="M154" s="54"/>
      <c r="N154" s="54"/>
      <c r="O154" s="54"/>
      <c r="P154" s="54"/>
      <c r="Q154" s="54"/>
      <c r="R154" s="54"/>
      <c r="S154" s="54"/>
      <c r="T154" s="54"/>
      <c r="U154" s="54"/>
      <c r="V154" s="54"/>
    </row>
    <row r="155" spans="1:22">
      <c r="A155" s="57"/>
      <c r="B155" s="57"/>
      <c r="C155" s="57"/>
      <c r="D155" s="54"/>
      <c r="E155" s="156"/>
      <c r="F155" s="54"/>
      <c r="G155" s="54"/>
      <c r="H155" s="54"/>
      <c r="I155" s="54"/>
      <c r="J155" s="54"/>
      <c r="K155" s="54"/>
      <c r="L155" s="54"/>
      <c r="M155" s="54"/>
      <c r="N155" s="54"/>
      <c r="O155" s="54"/>
      <c r="P155" s="54"/>
      <c r="Q155" s="54"/>
      <c r="R155" s="54"/>
      <c r="S155" s="54"/>
      <c r="T155" s="54"/>
      <c r="U155" s="54"/>
      <c r="V155" s="54"/>
    </row>
    <row r="156" spans="1:22">
      <c r="A156" s="57"/>
      <c r="B156" s="57"/>
      <c r="C156" s="57"/>
      <c r="D156" s="54"/>
      <c r="E156" s="156"/>
      <c r="F156" s="54"/>
      <c r="G156" s="54"/>
      <c r="H156" s="54"/>
      <c r="I156" s="54"/>
      <c r="J156" s="54"/>
      <c r="K156" s="54"/>
      <c r="L156" s="54"/>
      <c r="M156" s="54"/>
      <c r="N156" s="54"/>
      <c r="O156" s="54"/>
      <c r="P156" s="54"/>
      <c r="Q156" s="54"/>
      <c r="R156" s="54"/>
      <c r="S156" s="54"/>
      <c r="T156" s="54"/>
      <c r="U156" s="54"/>
      <c r="V156" s="54"/>
    </row>
    <row r="157" spans="1:22">
      <c r="A157" s="57"/>
      <c r="B157" s="57"/>
      <c r="C157" s="57"/>
      <c r="D157" s="54"/>
      <c r="E157" s="156"/>
      <c r="F157" s="54"/>
      <c r="G157" s="54"/>
      <c r="H157" s="54"/>
      <c r="I157" s="54"/>
      <c r="J157" s="54"/>
      <c r="K157" s="54"/>
      <c r="L157" s="54"/>
      <c r="M157" s="54"/>
      <c r="N157" s="54"/>
      <c r="O157" s="54"/>
      <c r="P157" s="54"/>
      <c r="Q157" s="54"/>
      <c r="R157" s="54"/>
      <c r="S157" s="54"/>
      <c r="T157" s="54"/>
      <c r="U157" s="54"/>
      <c r="V157" s="54"/>
    </row>
    <row r="158" spans="1:22">
      <c r="A158" s="57"/>
      <c r="B158" s="57"/>
      <c r="C158" s="57"/>
      <c r="D158" s="54"/>
      <c r="E158" s="156"/>
      <c r="F158" s="54"/>
      <c r="G158" s="54"/>
      <c r="H158" s="54"/>
      <c r="I158" s="54"/>
      <c r="J158" s="54"/>
      <c r="K158" s="54"/>
      <c r="L158" s="54"/>
      <c r="M158" s="54"/>
      <c r="N158" s="54"/>
      <c r="O158" s="54"/>
      <c r="P158" s="54"/>
      <c r="Q158" s="54"/>
      <c r="R158" s="54"/>
      <c r="S158" s="54"/>
      <c r="T158" s="54"/>
      <c r="U158" s="54"/>
      <c r="V158" s="54"/>
    </row>
    <row r="159" spans="1:22">
      <c r="A159" s="57"/>
      <c r="B159" s="57"/>
      <c r="C159" s="57"/>
      <c r="D159" s="54"/>
      <c r="E159" s="156"/>
      <c r="F159" s="54"/>
      <c r="G159" s="54"/>
      <c r="H159" s="54"/>
      <c r="I159" s="54"/>
      <c r="J159" s="54"/>
      <c r="K159" s="54"/>
      <c r="L159" s="54"/>
      <c r="M159" s="54"/>
      <c r="N159" s="54"/>
      <c r="O159" s="54"/>
      <c r="P159" s="54"/>
      <c r="Q159" s="54"/>
      <c r="R159" s="54"/>
      <c r="S159" s="54"/>
      <c r="T159" s="54"/>
      <c r="U159" s="54"/>
      <c r="V159" s="54"/>
    </row>
    <row r="160" spans="1:22">
      <c r="A160" s="57"/>
      <c r="B160" s="57"/>
      <c r="C160" s="57"/>
      <c r="D160" s="54"/>
      <c r="E160" s="156"/>
      <c r="F160" s="54"/>
      <c r="G160" s="54"/>
      <c r="H160" s="54"/>
      <c r="I160" s="54"/>
      <c r="J160" s="54"/>
      <c r="K160" s="54"/>
      <c r="L160" s="54"/>
      <c r="M160" s="54"/>
      <c r="N160" s="54"/>
      <c r="O160" s="54"/>
      <c r="P160" s="54"/>
      <c r="Q160" s="54"/>
      <c r="R160" s="54"/>
      <c r="S160" s="54"/>
      <c r="T160" s="54"/>
      <c r="U160" s="54"/>
      <c r="V160" s="54"/>
    </row>
    <row r="161" spans="1:22">
      <c r="A161" s="57"/>
      <c r="B161" s="57"/>
      <c r="C161" s="57"/>
      <c r="D161" s="54"/>
      <c r="E161" s="156"/>
      <c r="F161" s="54"/>
      <c r="G161" s="54"/>
      <c r="H161" s="54"/>
      <c r="I161" s="54"/>
      <c r="J161" s="54"/>
      <c r="K161" s="54"/>
      <c r="L161" s="54"/>
      <c r="M161" s="54"/>
      <c r="N161" s="54"/>
      <c r="O161" s="54"/>
      <c r="P161" s="54"/>
      <c r="Q161" s="54"/>
      <c r="R161" s="54"/>
      <c r="S161" s="54"/>
      <c r="T161" s="54"/>
      <c r="U161" s="54"/>
      <c r="V161" s="54"/>
    </row>
    <row r="162" spans="1:22">
      <c r="A162" s="57"/>
      <c r="B162" s="57"/>
      <c r="C162" s="57"/>
      <c r="D162" s="54"/>
      <c r="E162" s="156"/>
      <c r="F162" s="54"/>
      <c r="G162" s="54"/>
      <c r="H162" s="54"/>
      <c r="I162" s="54"/>
      <c r="J162" s="54"/>
      <c r="K162" s="54"/>
      <c r="L162" s="54"/>
      <c r="M162" s="54"/>
      <c r="N162" s="54"/>
      <c r="O162" s="54"/>
      <c r="P162" s="54"/>
      <c r="Q162" s="54"/>
      <c r="R162" s="54"/>
      <c r="S162" s="54"/>
      <c r="T162" s="54"/>
      <c r="U162" s="54"/>
      <c r="V162" s="54"/>
    </row>
    <row r="163" spans="1:22">
      <c r="A163" s="57"/>
      <c r="B163" s="57"/>
      <c r="C163" s="57"/>
      <c r="D163" s="54"/>
      <c r="E163" s="156"/>
      <c r="F163" s="54"/>
      <c r="G163" s="54"/>
      <c r="H163" s="54"/>
      <c r="I163" s="54"/>
      <c r="J163" s="54"/>
      <c r="K163" s="54"/>
      <c r="L163" s="54"/>
      <c r="M163" s="54"/>
      <c r="N163" s="54"/>
      <c r="O163" s="54"/>
      <c r="P163" s="54"/>
      <c r="Q163" s="54"/>
      <c r="R163" s="54"/>
      <c r="S163" s="54"/>
      <c r="T163" s="54"/>
      <c r="U163" s="54"/>
      <c r="V163" s="54"/>
    </row>
  </sheetData>
  <sheetProtection sheet="1" objects="1" scenarios="1"/>
  <mergeCells count="62">
    <mergeCell ref="C2:U2"/>
    <mergeCell ref="C3:U3"/>
    <mergeCell ref="C5:U5"/>
    <mergeCell ref="C6:U6"/>
    <mergeCell ref="L7:O7"/>
    <mergeCell ref="I60:U62"/>
    <mergeCell ref="F8:M8"/>
    <mergeCell ref="O8:V8"/>
    <mergeCell ref="C9:D9"/>
    <mergeCell ref="I9:J9"/>
    <mergeCell ref="M9:O9"/>
    <mergeCell ref="R9:S9"/>
    <mergeCell ref="C10:D10"/>
    <mergeCell ref="C11:D11"/>
    <mergeCell ref="C12:D12"/>
    <mergeCell ref="I58:U59"/>
    <mergeCell ref="C13:D13"/>
    <mergeCell ref="C14:D14"/>
    <mergeCell ref="C15:D15"/>
    <mergeCell ref="C16:D16"/>
    <mergeCell ref="C17:D17"/>
    <mergeCell ref="C22:D22"/>
    <mergeCell ref="C18:D18"/>
    <mergeCell ref="C19:D19"/>
    <mergeCell ref="C20:D20"/>
    <mergeCell ref="C21:D21"/>
    <mergeCell ref="C35:D35"/>
    <mergeCell ref="C24:D24"/>
    <mergeCell ref="C25:D25"/>
    <mergeCell ref="C26:D26"/>
    <mergeCell ref="C27:D27"/>
    <mergeCell ref="C28:D28"/>
    <mergeCell ref="C29:D29"/>
    <mergeCell ref="C30:D30"/>
    <mergeCell ref="C31:D31"/>
    <mergeCell ref="C32:D32"/>
    <mergeCell ref="C33:D33"/>
    <mergeCell ref="C34:D34"/>
    <mergeCell ref="C49:D49"/>
    <mergeCell ref="C50:D50"/>
    <mergeCell ref="C36:D36"/>
    <mergeCell ref="C38:D38"/>
    <mergeCell ref="C39:D39"/>
    <mergeCell ref="C40:D40"/>
    <mergeCell ref="C41:D41"/>
    <mergeCell ref="C42:D42"/>
    <mergeCell ref="A3:B3"/>
    <mergeCell ref="I74:J74"/>
    <mergeCell ref="C52:D52"/>
    <mergeCell ref="C53:D53"/>
    <mergeCell ref="C54:D54"/>
    <mergeCell ref="C48:D48"/>
    <mergeCell ref="I63:U66"/>
    <mergeCell ref="F63:G63"/>
    <mergeCell ref="F59:G59"/>
    <mergeCell ref="F61:G61"/>
    <mergeCell ref="C43:D43"/>
    <mergeCell ref="C51:D51"/>
    <mergeCell ref="C44:D44"/>
    <mergeCell ref="C45:D45"/>
    <mergeCell ref="C46:D46"/>
    <mergeCell ref="C47:D47"/>
  </mergeCells>
  <phoneticPr fontId="2" type="noConversion"/>
  <conditionalFormatting sqref="F59 I74 F63 F61">
    <cfRule type="cellIs" dxfId="25" priority="1" stopIfTrue="1" operator="equal">
      <formula>"O"</formula>
    </cfRule>
    <cfRule type="cellIs" dxfId="24" priority="2" stopIfTrue="1" operator="equal">
      <formula>"G"</formula>
    </cfRule>
    <cfRule type="cellIs" dxfId="23" priority="3" stopIfTrue="1" operator="equal">
      <formula>"R"</formula>
    </cfRule>
  </conditionalFormatting>
  <conditionalFormatting sqref="E38:E55 E10:E22">
    <cfRule type="cellIs" dxfId="22" priority="4" stopIfTrue="1" operator="notBetween">
      <formula>-2</formula>
      <formula>2</formula>
    </cfRule>
  </conditionalFormatting>
  <conditionalFormatting sqref="W32:X32">
    <cfRule type="cellIs" dxfId="21" priority="5" stopIfTrue="1" operator="between">
      <formula>-1.75</formula>
      <formula>-2</formula>
    </cfRule>
  </conditionalFormatting>
  <conditionalFormatting sqref="Z26 Z14">
    <cfRule type="cellIs" dxfId="20" priority="6" stopIfTrue="1" operator="between">
      <formula>0.25</formula>
      <formula>2</formula>
    </cfRule>
  </conditionalFormatting>
  <conditionalFormatting sqref="N10:N55">
    <cfRule type="cellIs" dxfId="19" priority="7" stopIfTrue="1" operator="between">
      <formula>-2</formula>
      <formula>2</formula>
    </cfRule>
  </conditionalFormatting>
  <conditionalFormatting sqref="M10:M55">
    <cfRule type="cellIs" dxfId="18" priority="8" stopIfTrue="1" operator="between">
      <formula>-0.001</formula>
      <formula>-2</formula>
    </cfRule>
  </conditionalFormatting>
  <conditionalFormatting sqref="I10:I55">
    <cfRule type="cellIs" dxfId="17" priority="9" stopIfTrue="1" operator="between">
      <formula>-1.001</formula>
      <formula>-2</formula>
    </cfRule>
  </conditionalFormatting>
  <conditionalFormatting sqref="O10:O55">
    <cfRule type="cellIs" dxfId="16" priority="10" stopIfTrue="1" operator="between">
      <formula>0.001</formula>
      <formula>2</formula>
    </cfRule>
  </conditionalFormatting>
  <conditionalFormatting sqref="V10:V55">
    <cfRule type="cellIs" dxfId="15" priority="11" stopIfTrue="1" operator="between">
      <formula>1.751</formula>
      <formula>2</formula>
    </cfRule>
  </conditionalFormatting>
  <conditionalFormatting sqref="F10:F55">
    <cfRule type="cellIs" dxfId="14" priority="12" stopIfTrue="1" operator="between">
      <formula>-1.751</formula>
      <formula>-2</formula>
    </cfRule>
  </conditionalFormatting>
  <conditionalFormatting sqref="L10:L55">
    <cfRule type="cellIs" dxfId="13" priority="13" stopIfTrue="1" operator="between">
      <formula>-0.251</formula>
      <formula>-2</formula>
    </cfRule>
  </conditionalFormatting>
  <conditionalFormatting sqref="K10:K55">
    <cfRule type="cellIs" dxfId="12" priority="14" stopIfTrue="1" operator="between">
      <formula>-0.501</formula>
      <formula>-2</formula>
    </cfRule>
  </conditionalFormatting>
  <conditionalFormatting sqref="J10:J55">
    <cfRule type="cellIs" dxfId="11" priority="15" stopIfTrue="1" operator="between">
      <formula>-0.751</formula>
      <formula>-2</formula>
    </cfRule>
  </conditionalFormatting>
  <conditionalFormatting sqref="H10:H55">
    <cfRule type="cellIs" dxfId="10" priority="16" stopIfTrue="1" operator="between">
      <formula>-1.251</formula>
      <formula>-2</formula>
    </cfRule>
  </conditionalFormatting>
  <conditionalFormatting sqref="G10:G55">
    <cfRule type="cellIs" dxfId="9" priority="17" stopIfTrue="1" operator="between">
      <formula>-1.501</formula>
      <formula>-2</formula>
    </cfRule>
  </conditionalFormatting>
  <conditionalFormatting sqref="P10:P55">
    <cfRule type="cellIs" dxfId="8" priority="18" stopIfTrue="1" operator="between">
      <formula>0.251</formula>
      <formula>2</formula>
    </cfRule>
  </conditionalFormatting>
  <conditionalFormatting sqref="Q10:Q55">
    <cfRule type="cellIs" dxfId="7" priority="19" stopIfTrue="1" operator="between">
      <formula>0.501</formula>
      <formula>2</formula>
    </cfRule>
  </conditionalFormatting>
  <conditionalFormatting sqref="R10:R55">
    <cfRule type="cellIs" dxfId="6" priority="20" stopIfTrue="1" operator="between">
      <formula>0.751</formula>
      <formula>2</formula>
    </cfRule>
  </conditionalFormatting>
  <conditionalFormatting sqref="S10:S55">
    <cfRule type="cellIs" dxfId="5" priority="21" stopIfTrue="1" operator="between">
      <formula>1.001</formula>
      <formula>2</formula>
    </cfRule>
  </conditionalFormatting>
  <conditionalFormatting sqref="T10:T55">
    <cfRule type="cellIs" dxfId="4" priority="22" stopIfTrue="1" operator="between">
      <formula>1.251</formula>
      <formula>2</formula>
    </cfRule>
  </conditionalFormatting>
  <conditionalFormatting sqref="U10:U55">
    <cfRule type="cellIs" dxfId="3" priority="23" stopIfTrue="1" operator="between">
      <formula>1.501</formula>
      <formula>2</formula>
    </cfRule>
  </conditionalFormatting>
  <conditionalFormatting sqref="E24:E36">
    <cfRule type="cellIs" dxfId="2" priority="24" stopIfTrue="1" operator="notBetween">
      <formula>-2</formula>
      <formula>2</formula>
    </cfRule>
  </conditionalFormatting>
  <conditionalFormatting sqref="B10">
    <cfRule type="cellIs" dxfId="1" priority="25" stopIfTrue="1" operator="notBetween">
      <formula>-2</formula>
      <formula>2</formula>
    </cfRule>
  </conditionalFormatting>
  <conditionalFormatting sqref="B24 B38">
    <cfRule type="cellIs" dxfId="0" priority="26" stopIfTrue="1" operator="notBetween">
      <formula>-2</formula>
      <formula>"-"</formula>
    </cfRule>
  </conditionalFormatting>
  <printOptions horizontalCentered="1"/>
  <pageMargins left="0.81" right="0.59055118110236227" top="0.78740157480314965" bottom="0.78740157480314965" header="0.35433070866141736" footer="0.51181102362204722"/>
  <pageSetup paperSize="9" scale="68" firstPageNumber="9" orientation="portrait" horizontalDpi="4294967292" verticalDpi="4294967292" r:id="rId1"/>
  <headerFooter alignWithMargins="0">
    <oddFooter>&amp;R&amp;F</oddFooter>
  </headerFooter>
  <ignoredErrors>
    <ignoredError sqref="F9"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Introduction</vt:lpstr>
      <vt:lpstr>Grille d'évaluation</vt:lpstr>
      <vt:lpstr>Résultat</vt:lpstr>
      <vt:lpstr>'Grille d''évaluation'!Druckbereich</vt:lpstr>
      <vt:lpstr>Introduction!Druckbereich</vt:lpstr>
      <vt:lpstr>Résultat!Druckbereich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Sommer Gabriela, WEU-AWI-STAB-IE</dc:creator>
  <cp:keywords/>
  <dc:description/>
  <cp:lastModifiedBy>Sommer Gabriela, WEU-AWI-STAB-IE</cp:lastModifiedBy>
  <cp:lastPrinted>2008-09-15T10:06:50Z</cp:lastPrinted>
  <dcterms:created xsi:type="dcterms:W3CDTF">1999-09-27T13:41:54Z</dcterms:created>
  <dcterms:modified xsi:type="dcterms:W3CDTF">2021-07-30T08:20:01Z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-336533379</vt:i4>
  </property>
  <property fmtid="{D5CDD505-2E9C-101B-9397-08002B2CF9AE}" pid="3" name="_EmailSubject">
    <vt:lpwstr>KUS-Webseite: Files zu Kompass</vt:lpwstr>
  </property>
  <property fmtid="{D5CDD505-2E9C-101B-9397-08002B2CF9AE}" pid="4" name="_AuthorEmail">
    <vt:lpwstr>Daniel.Klooz@bve.be.ch</vt:lpwstr>
  </property>
  <property fmtid="{D5CDD505-2E9C-101B-9397-08002B2CF9AE}" pid="5" name="_AuthorEmailDisplayName">
    <vt:lpwstr>Klooz Daniel, BVE-KUS</vt:lpwstr>
  </property>
  <property fmtid="{D5CDD505-2E9C-101B-9397-08002B2CF9AE}" pid="6" name="_PreviousAdHocReviewCycleID">
    <vt:i4>-58607381</vt:i4>
  </property>
  <property fmtid="{D5CDD505-2E9C-101B-9397-08002B2CF9AE}" pid="7" name="_ReviewingToolsShownOnce">
    <vt:lpwstr/>
  </property>
  <property fmtid="{D5CDD505-2E9C-101B-9397-08002B2CF9AE}" pid="8" name="DM_Links_Updated">
    <vt:bool>true</vt:bool>
  </property>
</Properties>
</file>